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activeTab="4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(2)" sheetId="6" r:id="rId5"/>
  </sheets>
  <definedNames>
    <definedName name="_xlnm._FilterDatabase" localSheetId="2" hidden="1">模具外发资料表2024年!$A$1:$U$38</definedName>
    <definedName name="_xlnm._FilterDatabase" localSheetId="4" hidden="1">'委外成型资料202412 (2)'!$A$1:$U$1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6" l="1"/>
  <c r="K3" i="6"/>
  <c r="J3" i="6"/>
  <c r="AC3" i="6"/>
  <c r="L3" i="6" s="1"/>
  <c r="J2" i="6"/>
  <c r="K2" i="6"/>
  <c r="N3" i="6" l="1"/>
  <c r="M3" i="6"/>
  <c r="AC2" i="6" l="1"/>
  <c r="L2" i="6" s="1"/>
  <c r="M2" i="6" l="1"/>
  <c r="N2" i="6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<sst xmlns="http://schemas.openxmlformats.org/spreadsheetml/2006/main" count="3802" uniqueCount="1943">
  <si>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</si>
  <si>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</si>
  <si>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</si>
  <si>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</si>
  <si>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</si>
  <si>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</si>
  <si>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</si>
  <si>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</si>
  <si>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</si>
  <si>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</si>
  <si>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</si>
  <si>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</si>
  <si>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</si>
  <si>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</si>
  <si>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</si>
  <si>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</si>
  <si>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</si>
  <si>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</si>
  <si>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</si>
  <si>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</si>
  <si>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</si>
  <si>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</si>
  <si>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</si>
  <si>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</si>
  <si>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</si>
  <si>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</si>
  <si>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</si>
  <si>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</si>
  <si>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</si>
  <si>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</si>
  <si>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</si>
  <si>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</si>
  <si>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</si>
  <si>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</si>
  <si>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</si>
  <si>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</si>
  <si>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</si>
  <si>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</si>
  <si>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</si>
  <si>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</si>
  <si>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</si>
  <si>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</si>
  <si>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</si>
  <si>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</si>
  <si>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</si>
  <si>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</si>
  <si>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</si>
  <si>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</si>
  <si>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</si>
  <si>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</si>
  <si>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</si>
  <si>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</si>
  <si>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</si>
  <si>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</si>
  <si>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</si>
  <si>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</si>
  <si>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</si>
  <si>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</si>
  <si>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</si>
  <si>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</si>
  <si>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</si>
  <si>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</si>
  <si>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</si>
  <si>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</si>
  <si>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</si>
  <si>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</si>
  <si>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</si>
  <si>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</si>
  <si>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</si>
  <si>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</si>
  <si>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</si>
  <si>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</si>
  <si>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</si>
  <si>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</si>
  <si>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</si>
  <si>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</si>
  <si>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</si>
  <si>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</si>
  <si>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</si>
  <si>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</si>
  <si>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</si>
  <si>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</si>
  <si>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</si>
  <si>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</si>
  <si>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</si>
  <si>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</si>
  <si>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</si>
  <si>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</si>
  <si>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</si>
  <si>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</si>
  <si>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</si>
  <si>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</si>
  <si>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</si>
  <si>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</si>
  <si>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</si>
  <si>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</si>
  <si>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</si>
  <si>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</si>
  <si>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</si>
  <si>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</si>
  <si>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</si>
  <si>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</si>
  <si>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</si>
  <si>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</si>
  <si>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</si>
  <si>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</si>
  <si>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</si>
  <si>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</si>
  <si>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</si>
  <si>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</si>
  <si>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</si>
  <si>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</si>
  <si>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</si>
  <si>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</si>
  <si>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</si>
  <si>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</si>
  <si>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</si>
  <si>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</si>
  <si>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</si>
  <si>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</si>
  <si>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</si>
  <si>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</si>
  <si>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</si>
  <si>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</si>
  <si>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</si>
  <si>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</si>
  <si>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</si>
  <si>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</si>
  <si>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</si>
  <si>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</si>
  <si>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</si>
  <si>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</si>
  <si>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</si>
  <si>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</si>
  <si>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</si>
  <si>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</si>
  <si>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</si>
  <si>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</si>
  <si>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</si>
  <si>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</si>
  <si>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</si>
  <si>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</si>
  <si>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</si>
  <si>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</si>
  <si>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</si>
  <si>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</si>
  <si>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</si>
  <si>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</si>
  <si>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</si>
  <si>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</si>
  <si>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</si>
  <si>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</si>
  <si>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</si>
  <si>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</si>
  <si>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</si>
  <si>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</si>
  <si>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</si>
  <si>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</si>
  <si>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</si>
  <si>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</si>
  <si>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</si>
  <si>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</si>
  <si>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</si>
  <si>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</si>
  <si>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</si>
  <si>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</si>
  <si>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</si>
  <si>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</si>
  <si>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</si>
  <si>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</si>
  <si>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</si>
  <si>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</si>
  <si>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</si>
  <si>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</si>
  <si>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</si>
  <si>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</si>
  <si>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</si>
  <si>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</si>
  <si>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</si>
  <si>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</si>
  <si>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</si>
  <si>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</si>
  <si>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</si>
  <si>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</si>
  <si>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</si>
  <si>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</si>
  <si>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</si>
  <si>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</si>
  <si>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</si>
  <si>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</si>
  <si>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</si>
  <si>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</si>
  <si>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</si>
  <si>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</si>
  <si>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</si>
  <si>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</si>
  <si>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</si>
  <si>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</si>
  <si>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</si>
  <si>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</si>
  <si>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</si>
  <si>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</si>
  <si>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</si>
  <si>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</si>
  <si>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</si>
  <si>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</si>
  <si>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</si>
  <si>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</si>
  <si>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</si>
  <si>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</si>
  <si>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</si>
  <si>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</si>
  <si>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</si>
  <si>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</si>
  <si>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</si>
  <si>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</si>
  <si>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</si>
  <si>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</si>
  <si>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</si>
  <si>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</si>
  <si>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</si>
  <si>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</si>
  <si>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</si>
  <si>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</si>
  <si>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</si>
  <si>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</si>
  <si>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</si>
  <si>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</si>
  <si>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</si>
  <si>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</si>
  <si>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</si>
  <si>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</si>
  <si>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</si>
  <si>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</si>
  <si>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</si>
  <si>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</si>
  <si>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</si>
  <si>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</si>
  <si>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</si>
  <si>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</si>
  <si>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</si>
  <si>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</si>
  <si>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</si>
  <si>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</si>
  <si>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</si>
  <si>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</si>
  <si>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</si>
  <si>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</si>
  <si>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</si>
  <si>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</si>
  <si>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</si>
  <si>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</si>
  <si>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</si>
  <si>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</si>
  <si>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</si>
  <si>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</si>
  <si>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</si>
  <si>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</si>
  <si>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</si>
  <si>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</si>
  <si>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</si>
  <si>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</si>
  <si>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</si>
  <si>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</si>
  <si>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</si>
  <si>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</si>
  <si>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</si>
  <si>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</si>
  <si>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</si>
  <si>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</si>
  <si>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</si>
  <si>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</si>
  <si>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</si>
  <si>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</si>
  <si>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</si>
  <si>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</si>
  <si>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</si>
  <si>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</si>
  <si>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</si>
  <si>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</si>
  <si>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</si>
  <si>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</si>
  <si>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</si>
  <si>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</si>
  <si>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</si>
  <si>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</si>
  <si>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</si>
  <si>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</si>
  <si>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</si>
  <si>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</si>
  <si>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</si>
  <si>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</si>
  <si>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</si>
  <si>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</si>
  <si>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</si>
  <si>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</si>
  <si>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</si>
  <si>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</si>
  <si>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</si>
  <si>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</si>
  <si>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</si>
  <si>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</si>
  <si>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</si>
  <si>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</si>
  <si>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</si>
  <si>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</si>
  <si>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</si>
  <si>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</si>
  <si>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</si>
  <si>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</si>
  <si>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</si>
  <si>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</si>
  <si>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</si>
  <si>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</si>
  <si>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</si>
  <si>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</si>
  <si>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</si>
  <si>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</si>
  <si>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</si>
  <si>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</si>
  <si>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</si>
  <si>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</si>
  <si>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</si>
  <si>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</si>
  <si>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</si>
  <si>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</si>
  <si>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</si>
  <si>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</si>
  <si>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</si>
  <si>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</si>
  <si>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</si>
  <si>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</si>
  <si>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</si>
  <si>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</si>
  <si>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</si>
  <si>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</si>
  <si>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</si>
  <si>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</si>
  <si>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</si>
  <si>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</si>
  <si>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</si>
  <si>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</si>
  <si>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</si>
  <si>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</si>
  <si>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</si>
  <si>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</si>
  <si>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</si>
  <si>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</si>
  <si>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</si>
  <si>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</si>
  <si>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</si>
  <si>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</si>
  <si>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</si>
  <si>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</si>
  <si>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</si>
  <si>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</si>
  <si>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</si>
  <si>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</si>
  <si>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</si>
  <si>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</si>
  <si>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</si>
  <si>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</si>
  <si>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</si>
  <si>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</si>
  <si>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</si>
  <si>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</si>
  <si>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</si>
  <si>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</si>
  <si>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</si>
  <si>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</si>
  <si>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</si>
  <si>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</si>
  <si>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</si>
  <si>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</si>
  <si>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</si>
  <si>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</si>
  <si>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</si>
  <si>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</si>
  <si>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</si>
  <si>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</si>
  <si>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</si>
  <si>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</si>
  <si>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</si>
  <si>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</si>
  <si>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</si>
  <si>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</si>
  <si>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</si>
  <si>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</si>
  <si>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</si>
  <si>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</si>
  <si>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</si>
  <si>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</si>
  <si>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</si>
  <si>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</si>
  <si>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</si>
  <si>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</si>
  <si>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</si>
  <si>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</si>
  <si>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</si>
  <si>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</si>
  <si>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</si>
  <si>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</si>
  <si>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</si>
  <si>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</si>
  <si>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</si>
  <si>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</si>
  <si>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</si>
  <si>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</si>
  <si>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</si>
  <si>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</si>
  <si>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</si>
  <si>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</si>
  <si>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</si>
  <si>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</si>
  <si>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</si>
  <si>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</si>
  <si>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</si>
  <si>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</si>
  <si>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</si>
  <si>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</si>
  <si>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</si>
  <si>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</si>
  <si>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</si>
  <si>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</si>
  <si>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</si>
  <si>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</si>
  <si>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</si>
  <si>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</si>
  <si>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</si>
  <si>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</si>
  <si>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</si>
  <si>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</si>
  <si>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</si>
  <si>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</si>
  <si>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</si>
  <si>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</si>
  <si>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</si>
  <si>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</si>
  <si>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</si>
  <si>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</si>
  <si>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</si>
  <si>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</si>
  <si>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</si>
  <si>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</si>
  <si>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</si>
  <si>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</si>
  <si>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</si>
  <si>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</si>
  <si>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</si>
  <si>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</si>
  <si>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</si>
  <si>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</si>
  <si>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</si>
  <si>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</si>
  <si>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</si>
  <si>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</si>
  <si>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</si>
  <si>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</si>
  <si>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</si>
  <si>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</si>
  <si>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</si>
  <si>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</si>
  <si>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</si>
  <si>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</si>
  <si>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</si>
  <si>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</si>
  <si>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</si>
  <si>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</si>
  <si>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</si>
  <si>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</si>
  <si>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</si>
  <si>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</si>
  <si>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</si>
  <si>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</si>
  <si>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</si>
  <si>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</si>
  <si>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</si>
  <si>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</si>
  <si>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</si>
  <si>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</si>
  <si>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</si>
  <si>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</si>
  <si>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</si>
  <si>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</si>
  <si>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</si>
  <si>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</si>
  <si>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</si>
  <si>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</si>
  <si>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</si>
  <si>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</si>
  <si>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</si>
  <si>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</si>
  <si>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</si>
  <si>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</si>
  <si>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</si>
  <si>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</si>
  <si>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</si>
  <si>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</si>
  <si>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</si>
  <si>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</si>
  <si>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</si>
  <si>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</si>
  <si>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</si>
  <si>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</si>
  <si>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</si>
  <si>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</si>
  <si>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</si>
  <si>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</si>
  <si>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</si>
  <si>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</si>
  <si>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</si>
  <si>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</si>
  <si>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</si>
  <si>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</si>
  <si>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</si>
  <si>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</si>
  <si>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</si>
  <si>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</si>
  <si>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</si>
  <si>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</si>
  <si>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</si>
  <si>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</si>
  <si>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</si>
  <si>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</si>
  <si>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</si>
  <si>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</si>
  <si>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</si>
  <si>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</si>
  <si>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</si>
  <si>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</si>
  <si>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</si>
  <si>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</si>
  <si>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</si>
  <si>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</si>
  <si>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</si>
  <si>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</si>
  <si>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</si>
  <si>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</si>
  <si>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</si>
  <si>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</si>
  <si>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</si>
  <si>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</si>
  <si>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</si>
  <si>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</si>
  <si>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</si>
  <si>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</si>
  <si>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</si>
  <si>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</si>
  <si>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</si>
  <si>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</si>
  <si>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</si>
  <si>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</si>
  <si>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</si>
  <si>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</si>
  <si>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</si>
  <si>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</si>
  <si>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</si>
  <si>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</si>
  <si>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</si>
  <si>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</si>
  <si>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</si>
  <si>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</si>
  <si>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</si>
  <si>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</si>
  <si>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</si>
  <si>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</si>
  <si>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</si>
  <si>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</si>
  <si>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</si>
  <si>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</si>
  <si>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</si>
  <si>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</si>
  <si>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</si>
  <si>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</si>
  <si>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</si>
  <si>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</si>
  <si>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</si>
  <si>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</si>
  <si>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</si>
  <si>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</si>
  <si>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</si>
  <si>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</si>
  <si>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</si>
  <si>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</si>
  <si>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</si>
  <si>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</si>
  <si>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</si>
  <si>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</si>
  <si>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</si>
  <si>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</si>
  <si>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</si>
  <si>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</si>
  <si>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</si>
  <si>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</si>
  <si>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</si>
  <si>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</si>
  <si>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</si>
  <si>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</si>
  <si>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</si>
  <si>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</si>
  <si>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</si>
  <si>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</si>
  <si>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</si>
  <si>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</si>
  <si>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</si>
  <si>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</si>
  <si>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</si>
  <si>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</si>
  <si>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</si>
  <si>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</si>
  <si>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</si>
  <si>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</si>
  <si>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</si>
  <si>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</si>
  <si>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</si>
  <si>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</si>
  <si>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</si>
  <si>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</si>
  <si>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</si>
  <si>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</si>
  <si>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</si>
  <si>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</si>
  <si>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</si>
  <si>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</si>
  <si>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</si>
  <si>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</si>
  <si>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</si>
  <si>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</si>
  <si>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</si>
  <si>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</si>
  <si>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</si>
  <si>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</si>
  <si>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</si>
  <si>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</si>
  <si>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</si>
  <si>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</si>
  <si>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</si>
  <si>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</si>
  <si>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</si>
  <si>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</si>
  <si>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</si>
  <si>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</si>
  <si>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</si>
  <si>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</si>
  <si>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</si>
  <si>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</si>
  <si>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</si>
  <si>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</si>
  <si>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</si>
  <si>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</si>
  <si>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</si>
  <si>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</si>
  <si>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</si>
  <si>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</si>
  <si>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</si>
  <si>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</si>
  <si>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</si>
  <si>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</si>
  <si>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</si>
  <si>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</si>
  <si>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</si>
  <si>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</si>
  <si>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</si>
  <si>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</si>
  <si>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</si>
  <si>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</si>
  <si>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</si>
  <si>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</si>
  <si>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</si>
  <si>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</si>
  <si>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</si>
  <si>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</si>
  <si>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</si>
  <si>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</si>
  <si>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</si>
  <si>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</si>
  <si>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</si>
  <si>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</si>
  <si>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</si>
  <si>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</si>
  <si>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</si>
  <si>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</si>
  <si>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</si>
  <si>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</si>
  <si>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</si>
  <si>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</si>
  <si>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</si>
  <si>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</si>
  <si>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</si>
  <si>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</si>
  <si>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</si>
  <si>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</si>
  <si>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</si>
  <si>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</si>
  <si>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</si>
  <si>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</si>
  <si>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</si>
  <si>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</si>
  <si>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</si>
  <si>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</si>
  <si>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</si>
  <si>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</si>
  <si>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</si>
  <si>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</si>
  <si>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</si>
  <si>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</si>
  <si>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</si>
  <si>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</si>
  <si>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</si>
  <si>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</si>
  <si>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</si>
  <si>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</si>
  <si>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</si>
  <si>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</si>
  <si>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</si>
  <si>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</si>
  <si>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</si>
  <si>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</si>
  <si>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</si>
  <si>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</si>
  <si>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</si>
  <si>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</si>
  <si>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</si>
  <si>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</si>
  <si>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</si>
  <si>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</si>
  <si>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</si>
  <si>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</si>
  <si>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</si>
  <si>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</si>
  <si>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</si>
  <si>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</si>
  <si>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</si>
  <si>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</si>
  <si>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</si>
  <si>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</si>
  <si>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</si>
  <si>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</si>
  <si>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</si>
  <si>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</si>
  <si>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</si>
  <si>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</si>
  <si>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</si>
  <si>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</si>
  <si>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</si>
  <si>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</si>
  <si>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</si>
  <si>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</si>
  <si>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</si>
  <si>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</si>
  <si>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</si>
  <si>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</si>
  <si>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</si>
  <si>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</si>
  <si>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</si>
  <si>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</si>
  <si>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</si>
  <si>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</si>
  <si>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</si>
  <si>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</si>
  <si>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</si>
  <si>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</si>
  <si>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</si>
  <si>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</si>
  <si>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</si>
  <si>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</si>
  <si>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</si>
  <si>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</si>
  <si>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</si>
  <si>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</si>
  <si>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</si>
  <si>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</si>
  <si>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</si>
  <si>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</si>
  <si>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</si>
  <si>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</si>
  <si>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</si>
  <si>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</si>
  <si>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</si>
  <si>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</si>
  <si>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</si>
  <si>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</si>
  <si>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</si>
  <si>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</si>
  <si>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</si>
  <si>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</si>
  <si>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</si>
  <si>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</si>
  <si>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</si>
  <si>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</si>
  <si>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</si>
  <si>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</si>
  <si>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</si>
  <si>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</si>
  <si>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</si>
  <si>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</si>
  <si>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</si>
  <si>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</si>
  <si>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</si>
  <si>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</si>
  <si>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</si>
  <si>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</si>
  <si>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</si>
  <si>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</si>
  <si>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</si>
  <si>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</si>
  <si>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</si>
  <si>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</si>
  <si>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</si>
  <si>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</si>
  <si>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</si>
  <si>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</si>
  <si>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</si>
  <si>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</si>
  <si>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</si>
  <si>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</si>
  <si>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</si>
  <si>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</si>
  <si>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</si>
  <si>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</si>
  <si>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</si>
  <si>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</si>
  <si>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</si>
  <si>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</si>
  <si>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</si>
  <si>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</si>
  <si>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</si>
  <si>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</si>
  <si>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</si>
  <si>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</si>
  <si>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</si>
  <si>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</si>
  <si>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</si>
  <si>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</si>
  <si>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</si>
  <si>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</si>
  <si>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</si>
  <si>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</si>
  <si>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</si>
  <si>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</si>
  <si>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</si>
  <si>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</si>
  <si>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</si>
  <si>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</si>
  <si>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</si>
  <si>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</si>
  <si>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</si>
  <si>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</si>
  <si>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</si>
  <si>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</si>
  <si>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</si>
  <si>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</si>
  <si>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</si>
  <si>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</si>
  <si>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</si>
  <si>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</si>
  <si>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</si>
  <si>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</si>
  <si>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</si>
  <si>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</si>
  <si>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</si>
  <si>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</si>
  <si>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</si>
  <si>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</si>
  <si>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</si>
  <si>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</si>
  <si>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</si>
  <si>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</si>
  <si>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</si>
  <si>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</si>
  <si>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</si>
  <si>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</si>
  <si>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</si>
  <si>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</si>
  <si>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</si>
  <si>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</si>
  <si>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</si>
  <si>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</si>
  <si>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</si>
  <si>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</si>
  <si>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</si>
  <si>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</si>
  <si>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</si>
  <si>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</si>
  <si>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</si>
  <si>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</si>
  <si>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</si>
  <si>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</si>
  <si>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</si>
  <si>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</si>
  <si>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</si>
  <si>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</si>
  <si>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</si>
  <si>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</si>
  <si>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</si>
  <si>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</si>
  <si>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</si>
  <si>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</si>
  <si>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</si>
  <si>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</si>
  <si>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</si>
  <si>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</si>
  <si>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</si>
  <si>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</si>
  <si>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</si>
  <si>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</si>
  <si>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</si>
  <si>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</si>
  <si>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</si>
  <si>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</si>
  <si>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</si>
  <si>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</si>
  <si>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</si>
  <si>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</si>
  <si>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</si>
  <si>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</si>
  <si>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</si>
  <si>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</si>
  <si>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</si>
  <si>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</si>
  <si>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</si>
  <si>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</si>
  <si>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</si>
  <si>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</si>
  <si>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</si>
  <si>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</si>
  <si>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</si>
  <si>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</si>
  <si>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</si>
  <si>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</si>
  <si>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</si>
  <si>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</si>
  <si>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</si>
  <si>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</si>
  <si>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</si>
  <si>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</si>
  <si>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</si>
  <si>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</si>
  <si>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</si>
  <si>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</si>
  <si>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</si>
  <si>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</si>
  <si>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</si>
  <si>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</si>
  <si>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</si>
  <si>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</si>
  <si>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</si>
  <si>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</si>
  <si>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</si>
  <si>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</si>
  <si>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</si>
  <si>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</si>
  <si>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</si>
  <si>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</si>
  <si>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</si>
  <si>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</si>
  <si>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</si>
  <si>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</si>
  <si>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</si>
  <si>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</si>
  <si>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</si>
  <si>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</si>
  <si>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</si>
  <si>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</si>
  <si>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</si>
  <si>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</si>
  <si>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</si>
  <si>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</si>
  <si>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</si>
  <si>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</si>
  <si>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</si>
  <si>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</si>
  <si>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</si>
  <si>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</si>
  <si>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</si>
  <si>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</si>
  <si>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</si>
  <si>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</si>
  <si>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</si>
  <si>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</si>
  <si>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</si>
  <si>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</si>
  <si>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</si>
  <si>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</si>
  <si>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</si>
  <si>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</si>
  <si>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</si>
  <si>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</si>
  <si>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</si>
  <si>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</si>
  <si>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</si>
  <si>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</si>
  <si>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</si>
  <si>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</si>
  <si>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</si>
  <si>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</si>
  <si>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</si>
  <si>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</si>
  <si>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</si>
  <si>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</si>
  <si>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</si>
  <si>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</si>
  <si>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</si>
  <si>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</si>
  <si>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</si>
  <si>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</si>
  <si>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</si>
  <si>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</si>
  <si>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</si>
  <si>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</si>
  <si>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</si>
  <si>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</si>
  <si>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</si>
  <si>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</si>
  <si>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</si>
  <si>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</si>
  <si>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</si>
  <si>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</si>
  <si>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</si>
  <si>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</si>
  <si>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</si>
  <si>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</si>
  <si>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</si>
  <si>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</si>
  <si>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</si>
  <si>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</si>
  <si>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</si>
  <si>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</si>
  <si>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</si>
  <si>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</si>
  <si>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</si>
  <si>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</si>
  <si>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</si>
  <si>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</si>
  <si>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</si>
  <si>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</si>
  <si>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</si>
  <si>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</si>
  <si>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</si>
  <si>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</si>
  <si>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</si>
  <si>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</si>
  <si>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</si>
  <si>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</si>
  <si>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</si>
  <si>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</si>
  <si>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</si>
  <si>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</si>
  <si>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</si>
  <si>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</si>
  <si>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</si>
  <si>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</si>
  <si>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</si>
  <si>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</si>
  <si>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</si>
  <si>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</si>
  <si>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</si>
  <si>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</si>
  <si>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</si>
  <si>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</si>
  <si>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</si>
  <si>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</si>
  <si>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</si>
  <si>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</si>
  <si>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</si>
  <si>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</si>
  <si>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</si>
  <si>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</si>
  <si>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</si>
  <si>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</si>
  <si>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</si>
  <si>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</si>
  <si>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</si>
  <si>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</si>
  <si>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</si>
  <si>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</si>
  <si>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</si>
  <si>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</si>
  <si>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</si>
  <si>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</si>
  <si>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</si>
  <si>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</si>
  <si>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</si>
  <si>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</si>
  <si>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</si>
  <si>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</si>
  <si>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</si>
  <si>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</si>
  <si>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</si>
  <si>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</si>
  <si>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</si>
  <si>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</si>
  <si>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</si>
  <si>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</si>
  <si>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</si>
  <si>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</si>
  <si>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</si>
  <si>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</si>
  <si>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</si>
  <si>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</si>
  <si>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</si>
  <si>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</si>
  <si>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</si>
  <si>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</si>
  <si>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</si>
  <si>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</si>
  <si>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</si>
  <si>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</si>
  <si>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</si>
  <si>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</si>
  <si>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</si>
  <si>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</si>
  <si>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</si>
  <si>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</si>
  <si>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</si>
  <si>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</si>
  <si>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</si>
  <si>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</si>
  <si>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</si>
  <si>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</si>
  <si>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</si>
  <si>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</si>
  <si>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</si>
  <si>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</si>
  <si>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</si>
  <si>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</si>
  <si>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</si>
  <si>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</si>
  <si>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</si>
  <si>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</si>
  <si>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</si>
  <si>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</si>
  <si>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</si>
  <si>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</si>
  <si>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</si>
  <si>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</si>
  <si>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</si>
  <si>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</si>
  <si>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</si>
  <si>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</si>
  <si>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</si>
  <si>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</si>
  <si>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</si>
  <si>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</si>
  <si>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</si>
  <si>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</si>
  <si>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</si>
  <si>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</si>
  <si>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</si>
  <si>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</si>
  <si>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</si>
  <si>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</si>
  <si>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</si>
  <si>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</si>
  <si>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</si>
  <si>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</si>
  <si>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</si>
  <si>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</si>
  <si>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</si>
  <si>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</si>
  <si>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</si>
  <si>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</si>
  <si>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</si>
  <si>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</si>
  <si>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</si>
  <si>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</si>
  <si>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</si>
  <si>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</si>
  <si>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</si>
  <si>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</si>
  <si>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</si>
  <si>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</si>
  <si>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</si>
  <si>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</si>
  <si>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</si>
  <si>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</si>
  <si>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</si>
  <si>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</si>
  <si>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</si>
  <si>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</si>
  <si>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</si>
  <si>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</si>
  <si>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</si>
  <si>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</si>
  <si>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</si>
  <si>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</si>
  <si>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</si>
  <si>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</si>
  <si>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</si>
  <si>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</si>
  <si>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</si>
  <si>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</si>
  <si>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</si>
  <si>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</si>
  <si>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</si>
  <si>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</si>
  <si>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</si>
  <si>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</si>
  <si>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</si>
  <si>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</si>
  <si>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</si>
  <si>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</si>
  <si>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</si>
  <si>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</si>
  <si>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</si>
  <si>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</si>
  <si>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</si>
  <si>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</si>
  <si>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</si>
  <si>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</si>
  <si>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</si>
  <si>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</si>
  <si>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</si>
  <si>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</si>
  <si>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</si>
  <si>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</si>
  <si>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</si>
  <si>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</si>
  <si>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</si>
  <si>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</si>
  <si>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</si>
  <si>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</si>
  <si>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</si>
  <si>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</si>
  <si>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</si>
  <si>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</si>
  <si>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</si>
  <si>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</si>
  <si>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</si>
  <si>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</si>
  <si>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</si>
  <si>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</si>
  <si>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</si>
  <si>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</si>
  <si>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</si>
  <si>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</si>
  <si>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</si>
  <si>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</si>
  <si>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</si>
  <si>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</si>
  <si>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</si>
  <si>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</si>
  <si>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</si>
  <si>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</si>
  <si>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</si>
  <si>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</si>
  <si>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</si>
  <si>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</si>
  <si>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</si>
  <si>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</si>
  <si>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</si>
  <si>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</si>
  <si>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</si>
  <si>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</si>
  <si>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</si>
  <si>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</si>
  <si>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</si>
  <si>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</si>
  <si>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</si>
  <si>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</si>
  <si>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</si>
  <si>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</si>
  <si>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</si>
  <si>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</si>
  <si>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</si>
  <si>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</si>
  <si>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</si>
  <si>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</si>
  <si>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</si>
  <si>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</si>
  <si>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</si>
  <si>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</si>
  <si>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</si>
  <si>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</si>
  <si>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</si>
  <si>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</si>
  <si>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</si>
  <si>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</si>
  <si>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</si>
  <si>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</si>
  <si>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</si>
  <si>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</si>
  <si>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</si>
  <si>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</si>
  <si>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</si>
  <si>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</si>
  <si>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</si>
  <si>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</si>
  <si>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</si>
  <si>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</si>
  <si>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</si>
  <si>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</si>
  <si>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</si>
  <si>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</si>
  <si>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</si>
  <si>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</si>
  <si>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</si>
  <si>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</si>
  <si>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</si>
  <si>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</si>
  <si>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</si>
  <si>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</si>
  <si>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</si>
  <si>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</si>
  <si>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</si>
  <si>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</si>
  <si>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</si>
  <si>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</si>
  <si>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</si>
  <si>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</si>
  <si>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</si>
  <si>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</si>
  <si>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</si>
  <si>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</si>
  <si>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</si>
  <si>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</si>
  <si>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</si>
  <si>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</si>
  <si>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</si>
  <si>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</si>
  <si>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</si>
  <si>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</si>
  <si>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</si>
  <si>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</si>
  <si>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</si>
  <si>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</si>
  <si>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</si>
  <si>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</si>
  <si>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</si>
  <si>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</si>
  <si>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</si>
  <si>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</si>
  <si>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</si>
  <si>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</si>
  <si>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</si>
  <si>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</si>
  <si>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</si>
  <si>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</si>
  <si>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</si>
  <si>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</si>
  <si>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</si>
  <si>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</si>
  <si>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</si>
  <si>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</si>
  <si>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</si>
  <si>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</si>
  <si>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</si>
  <si>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</si>
  <si>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</si>
  <si>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</si>
  <si>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</si>
  <si>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</si>
  <si>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</si>
  <si>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</si>
  <si>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</si>
  <si>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</si>
  <si>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</si>
  <si>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</si>
  <si>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</si>
  <si>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</si>
  <si>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</si>
  <si>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</si>
  <si>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</si>
  <si>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</si>
  <si>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</si>
  <si>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</si>
  <si>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</si>
  <si>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</si>
  <si>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</si>
  <si>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</si>
  <si>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</si>
  <si>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</si>
  <si>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</si>
  <si>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</si>
  <si>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</si>
  <si>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</si>
  <si>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</si>
  <si>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</si>
  <si>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</si>
  <si>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</si>
  <si>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</si>
  <si>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</si>
  <si>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</si>
  <si>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</si>
  <si>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</si>
  <si>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</si>
  <si>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</si>
  <si>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</si>
  <si>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</si>
  <si>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</si>
  <si>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</si>
  <si>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</si>
  <si>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</si>
  <si>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</si>
  <si>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</si>
  <si>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</si>
  <si>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</si>
  <si>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</si>
  <si>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</si>
  <si>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</si>
  <si>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</si>
  <si>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</si>
  <si>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</si>
  <si>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</si>
  <si>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</si>
  <si>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</si>
  <si>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</si>
  <si>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</si>
  <si>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</si>
  <si>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</si>
  <si>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</si>
  <si>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</si>
  <si>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</si>
  <si>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</si>
  <si>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</si>
  <si>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</si>
  <si>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</si>
  <si>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</si>
  <si>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</si>
  <si>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</si>
  <si>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</si>
  <si>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</si>
  <si>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</si>
  <si>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</si>
  <si>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</si>
  <si>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</si>
  <si>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</si>
  <si>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</si>
  <si>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</si>
  <si>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</si>
  <si>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</si>
  <si>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</si>
  <si>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</si>
  <si>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</si>
  <si>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</si>
  <si>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</si>
  <si>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</si>
  <si>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</si>
  <si>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</si>
  <si>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</si>
  <si>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</si>
  <si>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</si>
  <si>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</si>
  <si>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</si>
  <si>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</si>
  <si>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</si>
  <si>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</si>
  <si>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</si>
  <si>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</si>
  <si>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</si>
  <si>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</si>
  <si>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</si>
  <si>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</si>
  <si>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</si>
  <si>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</si>
  <si>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</si>
  <si>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</si>
  <si>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</si>
  <si>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</si>
  <si>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</si>
  <si>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</si>
  <si>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</si>
  <si>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</si>
  <si>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</si>
  <si>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</si>
  <si>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</si>
  <si>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</si>
  <si>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</si>
  <si>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</si>
  <si>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</si>
  <si>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</si>
  <si>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</si>
  <si>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</si>
  <si>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</si>
  <si>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</si>
  <si>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</si>
  <si>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</si>
  <si>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</si>
  <si>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</si>
  <si>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</si>
  <si>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</si>
  <si>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</si>
  <si>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</si>
  <si>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</si>
  <si>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</si>
  <si>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</si>
  <si>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</si>
  <si>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</si>
  <si>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</si>
  <si>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</si>
  <si>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</si>
  <si>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</si>
  <si>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</si>
  <si>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</si>
  <si>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</si>
  <si>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</si>
  <si>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</si>
  <si>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</si>
  <si>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</si>
  <si>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</si>
  <si>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</si>
  <si>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</si>
  <si>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</si>
  <si>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</si>
  <si>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</si>
  <si>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</si>
  <si>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</si>
  <si>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</si>
  <si>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</si>
  <si>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</si>
  <si>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</si>
  <si>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</si>
  <si>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</si>
  <si>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</si>
  <si>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</si>
  <si>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</si>
  <si>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</si>
  <si>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</si>
  <si>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</si>
  <si>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</si>
  <si>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</si>
  <si>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</si>
  <si>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</si>
  <si>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</si>
  <si>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</si>
  <si>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</si>
  <si>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</si>
  <si>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</si>
  <si>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</si>
  <si>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</si>
  <si>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</si>
  <si>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</si>
  <si>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</si>
  <si>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</si>
  <si>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</si>
  <si>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</si>
  <si>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</si>
  <si>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</si>
  <si>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</si>
  <si>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</si>
  <si>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</si>
  <si>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</si>
  <si>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</si>
  <si>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</si>
  <si>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</si>
  <si>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</si>
  <si>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</si>
  <si>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</si>
  <si>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</si>
  <si>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</si>
  <si>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</si>
  <si>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</si>
  <si>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</si>
  <si>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</si>
  <si>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</si>
  <si>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</si>
  <si>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</si>
  <si>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</si>
  <si>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</si>
  <si>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</si>
  <si>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</si>
  <si>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</si>
  <si>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</si>
  <si>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</si>
  <si>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</si>
  <si>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</si>
  <si>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</si>
  <si>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</si>
  <si>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</si>
  <si>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</si>
  <si>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</si>
  <si>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</si>
  <si>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</si>
  <si>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</si>
  <si>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</si>
  <si>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</si>
  <si>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</si>
  <si>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</si>
  <si>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</si>
  <si>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</si>
  <si>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</si>
  <si>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</si>
  <si>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</si>
  <si>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</si>
  <si>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</si>
  <si>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</si>
  <si>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</si>
  <si>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</si>
  <si>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</si>
  <si>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</si>
  <si>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</si>
  <si>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</si>
  <si>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</si>
  <si>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</si>
  <si>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</si>
  <si>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</si>
  <si>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</si>
  <si>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</si>
  <si>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</si>
  <si>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</si>
  <si>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</si>
  <si>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</si>
  <si>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</si>
  <si>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</si>
  <si>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</si>
  <si>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</si>
  <si>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</si>
  <si>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</si>
  <si>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</si>
  <si>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</si>
  <si>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</si>
  <si>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</si>
  <si>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</si>
  <si>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</si>
  <si>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</si>
  <si>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</si>
  <si>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</si>
  <si>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</si>
  <si>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</si>
  <si>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</si>
  <si>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</si>
  <si>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</si>
  <si>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</si>
  <si>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</si>
  <si>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</si>
  <si>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</si>
  <si>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</si>
  <si>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</si>
  <si>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</si>
  <si>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</si>
  <si>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</si>
  <si>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</si>
  <si>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</si>
  <si>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</si>
  <si>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</si>
  <si>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</si>
  <si>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</si>
  <si>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</si>
  <si>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</si>
  <si>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</si>
  <si>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</si>
  <si>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</si>
  <si>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</si>
  <si>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</si>
  <si>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</si>
  <si>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</si>
  <si>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</si>
  <si>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</si>
  <si>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</si>
  <si>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</si>
  <si>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</si>
  <si>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</si>
  <si>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</si>
  <si>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</si>
  <si>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</si>
  <si>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</si>
  <si>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</si>
  <si>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</si>
  <si>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</si>
  <si>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</si>
  <si>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</si>
  <si>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</si>
  <si>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</si>
  <si>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</si>
  <si>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</si>
  <si>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</si>
  <si>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</si>
  <si>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</si>
  <si>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</si>
  <si>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</si>
  <si>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</si>
  <si>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</si>
  <si>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</si>
  <si>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</si>
  <si>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</si>
  <si>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</si>
  <si>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</si>
  <si>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</si>
  <si>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</si>
  <si>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</si>
  <si>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</si>
  <si>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</si>
  <si>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</si>
  <si>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</si>
  <si>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</si>
  <si>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</si>
  <si>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</si>
  <si>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</si>
  <si>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</si>
  <si>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</si>
  <si>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</si>
  <si>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</si>
  <si>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</si>
  <si>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</si>
  <si>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</si>
  <si>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</si>
  <si>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</si>
  <si>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</si>
  <si>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</si>
  <si>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</si>
  <si>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</si>
  <si>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</si>
  <si>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</si>
  <si>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</si>
  <si>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</si>
  <si>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</si>
  <si>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</si>
  <si>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</si>
  <si>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</si>
  <si>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</si>
  <si>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</si>
  <si>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</si>
  <si>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</si>
  <si>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</si>
  <si>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</si>
  <si>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</si>
  <si>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</si>
  <si>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</si>
  <si>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</si>
  <si>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</si>
  <si>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</si>
  <si>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</si>
  <si>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</si>
  <si>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</si>
  <si>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</si>
  <si>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</si>
  <si>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</si>
  <si>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</si>
  <si>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</si>
  <si>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</si>
  <si>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</si>
  <si>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</si>
  <si>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</si>
  <si>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</si>
  <si>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</si>
  <si>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</si>
  <si>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</si>
  <si>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</si>
  <si>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</si>
  <si>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</si>
  <si>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</si>
  <si>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</si>
  <si>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</si>
  <si>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</si>
  <si>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</si>
  <si>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</si>
  <si>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</si>
  <si>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</si>
  <si>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</si>
  <si>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</si>
  <si>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</si>
  <si>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</si>
  <si>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</si>
  <si>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</si>
  <si>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</si>
  <si>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</si>
  <si>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</si>
  <si>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</si>
  <si>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</si>
  <si>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</si>
  <si>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</si>
  <si>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</si>
  <si>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</si>
  <si>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</si>
  <si>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</si>
  <si>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</si>
  <si>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</si>
  <si>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</si>
  <si>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</si>
  <si>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</si>
  <si>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</si>
  <si>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</si>
  <si>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</si>
  <si>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</si>
  <si>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</si>
  <si>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</si>
  <si>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</si>
  <si>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</si>
  <si>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</si>
  <si>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</si>
  <si>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</si>
  <si>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</si>
  <si>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</si>
  <si>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</si>
  <si>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</si>
  <si>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</si>
  <si>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</si>
  <si>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</si>
  <si>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</si>
  <si>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</si>
  <si>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</si>
  <si>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</si>
  <si>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</si>
  <si>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</si>
  <si>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</si>
  <si>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</si>
  <si>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</si>
  <si>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</si>
  <si>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</si>
  <si>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</si>
  <si>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</si>
  <si>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</si>
  <si>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</si>
  <si>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</si>
  <si>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</si>
  <si>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</si>
  <si>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</si>
  <si>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</si>
  <si>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</si>
  <si>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</si>
  <si>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</si>
  <si>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</si>
  <si>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</si>
  <si>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</si>
  <si>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</si>
  <si>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</si>
  <si>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</si>
  <si>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</si>
  <si>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</si>
  <si>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</si>
  <si>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</si>
  <si>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</si>
  <si>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</si>
  <si>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</si>
  <si>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</si>
  <si>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</si>
  <si>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</si>
  <si>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</si>
  <si>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</si>
  <si>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</si>
  <si>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</si>
  <si>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</si>
  <si>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</si>
  <si>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</si>
  <si>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</si>
  <si>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</si>
  <si>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</si>
  <si>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</si>
  <si>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</si>
  <si>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</si>
  <si>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</si>
  <si>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</si>
  <si>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</si>
  <si>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</si>
  <si>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</si>
  <si>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</si>
  <si>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</si>
  <si>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</si>
  <si>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</si>
  <si>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</si>
  <si>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</si>
  <si>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</si>
  <si>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</si>
  <si>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</si>
  <si>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</si>
  <si>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</si>
  <si>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</si>
  <si>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</si>
  <si>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</si>
  <si>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</si>
  <si>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</si>
  <si>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</si>
  <si>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</si>
  <si>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</si>
  <si>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</si>
  <si>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</si>
  <si>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</si>
  <si>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</si>
  <si>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</si>
  <si>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</si>
  <si>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</si>
  <si>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</si>
  <si>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</si>
  <si>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</si>
  <si>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</si>
  <si>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</si>
  <si>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</si>
  <si>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</si>
  <si>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</si>
  <si>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</si>
  <si>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</si>
  <si>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</si>
  <si>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</si>
  <si>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</si>
  <si>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</si>
  <si>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</si>
  <si>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</si>
  <si>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</si>
  <si>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</si>
  <si>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</si>
  <si>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</si>
  <si>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</si>
  <si>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</si>
  <si>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</si>
  <si>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</si>
  <si>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</si>
  <si>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</si>
  <si>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</si>
  <si>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</si>
  <si>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</si>
  <si>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</si>
  <si>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</si>
  <si>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</si>
  <si>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</si>
  <si>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</si>
  <si>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</si>
  <si>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</si>
  <si>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</si>
  <si>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</si>
  <si>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</si>
  <si>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</si>
  <si>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</si>
  <si>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</si>
  <si>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</si>
  <si>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</si>
  <si>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</si>
  <si>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</si>
  <si>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</si>
  <si>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</si>
  <si>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</si>
  <si>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</si>
  <si>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</si>
  <si>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</si>
  <si>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</si>
  <si>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实际周期</t>
    <phoneticPr fontId="1" type="noConversion"/>
  </si>
  <si>
    <t>產能</t>
    <phoneticPr fontId="1" type="noConversion"/>
  </si>
  <si>
    <t>随机粉碎</t>
    <phoneticPr fontId="1" type="noConversion"/>
  </si>
  <si>
    <t>钧强</t>
    <phoneticPr fontId="1" type="noConversion"/>
  </si>
  <si>
    <t>机械手取出治具</t>
    <phoneticPr fontId="1" type="noConversion"/>
  </si>
  <si>
    <t>FX-328-003</t>
    <phoneticPr fontId="1" type="noConversion"/>
  </si>
  <si>
    <t>OK</t>
    <phoneticPr fontId="1" type="noConversion"/>
  </si>
  <si>
    <t>SK3320</t>
    <phoneticPr fontId="1" type="noConversion"/>
  </si>
  <si>
    <t>3221</t>
    <phoneticPr fontId="1" type="noConversion"/>
  </si>
  <si>
    <t>模具尺寸</t>
    <phoneticPr fontId="1" type="noConversion"/>
  </si>
  <si>
    <t>1142.6X703.83X737.72</t>
    <phoneticPr fontId="1" type="noConversion"/>
  </si>
  <si>
    <t>均強含税价</t>
    <phoneticPr fontId="1" type="noConversion"/>
  </si>
  <si>
    <t>德朗</t>
    <phoneticPr fontId="1" type="noConversion"/>
  </si>
  <si>
    <t>顶钧含税价13%</t>
    <phoneticPr fontId="1" type="noConversion"/>
  </si>
  <si>
    <t>顶钧含税价8折13%</t>
    <phoneticPr fontId="1" type="noConversion"/>
  </si>
  <si>
    <t>202328027002A</t>
    <phoneticPr fontId="1" type="noConversion"/>
  </si>
  <si>
    <t>1人費用</t>
    <phoneticPr fontId="1" type="noConversion"/>
  </si>
  <si>
    <t>德朗議價</t>
    <phoneticPr fontId="1" type="noConversion"/>
  </si>
  <si>
    <t>53更正為56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</si>
</sst>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  <numFmt numFmtId="188" formatCode="0.000;[Red]0.000"/>
  </numFmts>
  <fonts count="2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sz val="12"/>
      <name val="新細明體"/>
      <family val="1"/>
      <charset val="134"/>
    </font>
    <font>
      <b/>
      <sz val="11"/>
      <color theme="1"/>
      <name val="等线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09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87" fontId="0" fillId="3" borderId="0" xfId="0" applyFill="1" applyAlignment="1">
      <alignment horizontal="left"/>
    </xf>
    <xf numFmtId="179" fontId="2" fillId="8" borderId="3" xfId="1" applyNumberFormat="1" applyFont="1" applyFill="1" applyBorder="1" applyAlignment="1">
      <alignment horizontal="center" vertical="center" wrapText="1"/>
    </xf>
    <xf numFmtId="184" fontId="22" fillId="3" borderId="1" xfId="6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4" fontId="22" fillId="0" borderId="1" xfId="6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23" fillId="3" borderId="0" xfId="0" applyFont="1" applyFill="1"/>
    <xf numFmtId="0" fontId="2" fillId="3" borderId="3" xfId="1" applyNumberFormat="1" applyFont="1" applyFill="1" applyBorder="1" applyAlignment="1">
      <alignment horizontal="center" vertical="center" wrapText="1"/>
    </xf>
    <xf numFmtId="188" fontId="3" fillId="0" borderId="1" xfId="0" applyNumberFormat="1" applyFont="1" applyFill="1" applyBorder="1" applyAlignment="1">
      <alignment horizontal="center" vertical="center" wrapText="1"/>
    </xf>
    <xf numFmtId="177" fontId="3" fillId="9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10" borderId="1" xfId="0" applyNumberFormat="1" applyFont="1" applyFill="1" applyBorder="1" applyAlignment="1">
      <alignment horizontal="center" vertical="center" wrapText="1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5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99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8</xdr:col>
      <xdr:colOff>494511</xdr:colOff>
      <xdr:row>24</xdr:row>
      <xdr:rowOff>170976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62575"/>
          <a:ext cx="6314286" cy="37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16</xdr:col>
      <xdr:colOff>335106</xdr:colOff>
      <xdr:row>61</xdr:row>
      <xdr:rowOff>115150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72125"/>
          <a:ext cx="12403281" cy="608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5" style="73" customWidth="1"/>
    <col min="6" max="6" width="10" style="73" customWidth="1"/>
    <col min="7" max="7" width="18.625" style="73" customWidth="1"/>
    <col min="8" max="8" width="16.25" style="107" customWidth="1"/>
    <col min="9" max="9" width="8.5" style="89" customWidth="1"/>
    <col min="10" max="10" width="8.25" style="89" customWidth="1"/>
    <col min="11" max="11" width="31.5" style="73" customWidth="1"/>
    <col min="12" max="12" width="21.875" style="73" customWidth="1"/>
    <col min="13" max="14" width="5.875" style="73" customWidth="1"/>
    <col min="15" max="15" width="6.5" style="73" customWidth="1"/>
    <col min="16" max="16" width="13.5" style="73" customWidth="1"/>
    <col min="17" max="17" width="21.125" style="73" customWidth="1"/>
    <col min="18" max="18" width="9.875" style="90" customWidth="1"/>
    <col min="19" max="19" width="9.5" style="73" customWidth="1"/>
    <col min="20" max="20" width="25.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279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280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42.7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281">
        <v>8377</v>
      </c>
      <c r="C110" s="282" t="s">
        <v>114</v>
      </c>
      <c r="D110" s="282">
        <v>200</v>
      </c>
      <c r="E110" s="282">
        <v>33</v>
      </c>
      <c r="F110" s="1" t="s">
        <v>526</v>
      </c>
      <c r="G110" s="1" t="s">
        <v>547</v>
      </c>
      <c r="H110" s="52" t="s">
        <v>548</v>
      </c>
      <c r="I110" s="282"/>
      <c r="J110" s="282"/>
      <c r="K110" s="1" t="s">
        <v>562</v>
      </c>
      <c r="L110" s="1"/>
      <c r="M110" s="1"/>
      <c r="N110" s="1"/>
      <c r="O110" s="282" t="s">
        <v>534</v>
      </c>
      <c r="P110" s="1"/>
      <c r="Q110" s="1"/>
      <c r="R110" s="75"/>
      <c r="S110" s="1"/>
      <c r="T110" s="282" t="s">
        <v>572</v>
      </c>
    </row>
    <row r="111" spans="1:20">
      <c r="A111" s="1">
        <v>116</v>
      </c>
      <c r="B111" s="281"/>
      <c r="C111" s="282"/>
      <c r="D111" s="282"/>
      <c r="E111" s="282"/>
      <c r="F111" s="1" t="s">
        <v>526</v>
      </c>
      <c r="G111" s="1" t="s">
        <v>549</v>
      </c>
      <c r="H111" s="55" t="s">
        <v>550</v>
      </c>
      <c r="I111" s="282"/>
      <c r="J111" s="282"/>
      <c r="K111" s="1" t="s">
        <v>562</v>
      </c>
      <c r="L111" s="1"/>
      <c r="M111" s="1"/>
      <c r="N111" s="1"/>
      <c r="O111" s="282"/>
      <c r="P111" s="1"/>
      <c r="Q111" s="1"/>
      <c r="R111" s="75"/>
      <c r="S111" s="1"/>
      <c r="T111" s="282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114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277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277">
        <v>6</v>
      </c>
      <c r="O165" s="283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278"/>
      <c r="O166" s="278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277" t="s">
        <v>848</v>
      </c>
      <c r="M168" s="277">
        <v>2</v>
      </c>
      <c r="N168" s="277">
        <v>2</v>
      </c>
      <c r="O168" s="277" t="s">
        <v>842</v>
      </c>
      <c r="P168" s="277"/>
      <c r="Q168" s="277" t="s">
        <v>849</v>
      </c>
      <c r="R168" s="284">
        <v>44338</v>
      </c>
      <c r="S168" s="277">
        <v>0</v>
      </c>
      <c r="T168" s="277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278"/>
      <c r="M169" s="278"/>
      <c r="N169" s="278"/>
      <c r="O169" s="278"/>
      <c r="P169" s="278"/>
      <c r="Q169" s="278"/>
      <c r="R169" s="285"/>
      <c r="S169" s="278"/>
      <c r="T169" s="278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277" t="s">
        <v>439</v>
      </c>
      <c r="M171" s="277">
        <v>1</v>
      </c>
      <c r="N171" s="277">
        <v>1</v>
      </c>
      <c r="O171" s="277" t="s">
        <v>842</v>
      </c>
      <c r="P171" s="286" t="s">
        <v>25</v>
      </c>
      <c r="Q171" s="277" t="s">
        <v>860</v>
      </c>
      <c r="R171" s="284">
        <v>44338</v>
      </c>
      <c r="S171" s="277">
        <v>0</v>
      </c>
      <c r="T171" s="277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278"/>
      <c r="M172" s="278"/>
      <c r="N172" s="278"/>
      <c r="O172" s="278"/>
      <c r="P172" s="287"/>
      <c r="Q172" s="278"/>
      <c r="R172" s="285"/>
      <c r="S172" s="278"/>
      <c r="T172" s="278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277" t="s">
        <v>865</v>
      </c>
      <c r="M173" s="277">
        <v>4</v>
      </c>
      <c r="N173" s="277">
        <v>4</v>
      </c>
      <c r="O173" s="277" t="s">
        <v>825</v>
      </c>
      <c r="P173" s="277"/>
      <c r="Q173" s="277" t="s">
        <v>866</v>
      </c>
      <c r="R173" s="284">
        <v>44338</v>
      </c>
      <c r="S173" s="277">
        <v>5000</v>
      </c>
      <c r="T173" s="277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278"/>
      <c r="M174" s="278"/>
      <c r="N174" s="278"/>
      <c r="O174" s="278"/>
      <c r="P174" s="278"/>
      <c r="Q174" s="278"/>
      <c r="R174" s="285"/>
      <c r="S174" s="278"/>
      <c r="T174" s="278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277" t="s">
        <v>874</v>
      </c>
      <c r="M175" s="277">
        <v>1</v>
      </c>
      <c r="N175" s="277">
        <v>1</v>
      </c>
      <c r="O175" s="277" t="s">
        <v>842</v>
      </c>
      <c r="P175" s="286" t="s">
        <v>25</v>
      </c>
      <c r="Q175" s="277" t="s">
        <v>875</v>
      </c>
      <c r="R175" s="284">
        <v>44338</v>
      </c>
      <c r="S175" s="277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278"/>
      <c r="M176" s="278"/>
      <c r="N176" s="278"/>
      <c r="O176" s="278"/>
      <c r="P176" s="287"/>
      <c r="Q176" s="278"/>
      <c r="R176" s="285"/>
      <c r="S176" s="278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277">
        <v>100</v>
      </c>
      <c r="D181" s="277" t="s">
        <v>905</v>
      </c>
      <c r="E181" s="277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277">
        <v>0.8</v>
      </c>
      <c r="K181" s="13" t="s">
        <v>909</v>
      </c>
      <c r="L181" s="277" t="s">
        <v>910</v>
      </c>
      <c r="M181" s="277">
        <v>1</v>
      </c>
      <c r="N181" s="277">
        <v>1</v>
      </c>
      <c r="O181" s="277" t="s">
        <v>888</v>
      </c>
      <c r="P181" s="277"/>
      <c r="Q181" s="277" t="s">
        <v>911</v>
      </c>
      <c r="R181" s="284">
        <v>44338</v>
      </c>
      <c r="S181" s="277">
        <v>5000</v>
      </c>
      <c r="T181" s="277"/>
    </row>
    <row r="182" spans="1:20">
      <c r="A182" s="1">
        <v>196</v>
      </c>
      <c r="B182" s="27" t="s">
        <v>904</v>
      </c>
      <c r="C182" s="283"/>
      <c r="D182" s="283"/>
      <c r="E182" s="283"/>
      <c r="F182" s="13" t="s">
        <v>882</v>
      </c>
      <c r="G182" s="13" t="s">
        <v>912</v>
      </c>
      <c r="H182" s="19" t="s">
        <v>913</v>
      </c>
      <c r="I182" s="14" t="s">
        <v>914</v>
      </c>
      <c r="J182" s="283"/>
      <c r="K182" s="13" t="s">
        <v>909</v>
      </c>
      <c r="L182" s="283"/>
      <c r="M182" s="283"/>
      <c r="N182" s="283"/>
      <c r="O182" s="283"/>
      <c r="P182" s="283"/>
      <c r="Q182" s="283"/>
      <c r="R182" s="291"/>
      <c r="S182" s="283"/>
      <c r="T182" s="283"/>
    </row>
    <row r="183" spans="1:20">
      <c r="A183" s="1">
        <v>197</v>
      </c>
      <c r="B183" s="27" t="s">
        <v>904</v>
      </c>
      <c r="C183" s="283"/>
      <c r="D183" s="283"/>
      <c r="E183" s="283"/>
      <c r="F183" s="13" t="s">
        <v>882</v>
      </c>
      <c r="G183" s="13" t="s">
        <v>915</v>
      </c>
      <c r="H183" s="19" t="s">
        <v>916</v>
      </c>
      <c r="I183" s="14" t="s">
        <v>662</v>
      </c>
      <c r="J183" s="283"/>
      <c r="K183" s="13" t="s">
        <v>909</v>
      </c>
      <c r="L183" s="283"/>
      <c r="M183" s="283"/>
      <c r="N183" s="283"/>
      <c r="O183" s="283"/>
      <c r="P183" s="283"/>
      <c r="Q183" s="283"/>
      <c r="R183" s="291"/>
      <c r="S183" s="283"/>
      <c r="T183" s="283"/>
    </row>
    <row r="184" spans="1:20">
      <c r="A184" s="1">
        <v>198</v>
      </c>
      <c r="B184" s="27" t="s">
        <v>904</v>
      </c>
      <c r="C184" s="283"/>
      <c r="D184" s="283"/>
      <c r="E184" s="283"/>
      <c r="F184" s="13" t="s">
        <v>882</v>
      </c>
      <c r="G184" s="13" t="s">
        <v>917</v>
      </c>
      <c r="H184" s="19" t="s">
        <v>918</v>
      </c>
      <c r="I184" s="14" t="s">
        <v>662</v>
      </c>
      <c r="J184" s="283"/>
      <c r="K184" s="13" t="s">
        <v>909</v>
      </c>
      <c r="L184" s="283"/>
      <c r="M184" s="283"/>
      <c r="N184" s="283"/>
      <c r="O184" s="283"/>
      <c r="P184" s="283"/>
      <c r="Q184" s="283"/>
      <c r="R184" s="291"/>
      <c r="S184" s="283"/>
      <c r="T184" s="283"/>
    </row>
    <row r="185" spans="1:20">
      <c r="A185" s="1">
        <v>199</v>
      </c>
      <c r="B185" s="27" t="s">
        <v>904</v>
      </c>
      <c r="C185" s="283"/>
      <c r="D185" s="283"/>
      <c r="E185" s="283"/>
      <c r="F185" s="13" t="s">
        <v>882</v>
      </c>
      <c r="G185" s="13" t="s">
        <v>919</v>
      </c>
      <c r="H185" s="19" t="s">
        <v>920</v>
      </c>
      <c r="I185" s="14" t="s">
        <v>914</v>
      </c>
      <c r="J185" s="283"/>
      <c r="K185" s="13" t="s">
        <v>909</v>
      </c>
      <c r="L185" s="283"/>
      <c r="M185" s="283"/>
      <c r="N185" s="283"/>
      <c r="O185" s="283"/>
      <c r="P185" s="283"/>
      <c r="Q185" s="283"/>
      <c r="R185" s="291"/>
      <c r="S185" s="283"/>
      <c r="T185" s="283"/>
    </row>
    <row r="186" spans="1:20">
      <c r="A186" s="1">
        <v>200</v>
      </c>
      <c r="B186" s="27" t="s">
        <v>904</v>
      </c>
      <c r="C186" s="278"/>
      <c r="D186" s="278"/>
      <c r="E186" s="278"/>
      <c r="F186" s="13" t="s">
        <v>882</v>
      </c>
      <c r="G186" s="13" t="s">
        <v>921</v>
      </c>
      <c r="H186" s="19" t="s">
        <v>922</v>
      </c>
      <c r="I186" s="14" t="s">
        <v>662</v>
      </c>
      <c r="J186" s="278"/>
      <c r="K186" s="13" t="s">
        <v>909</v>
      </c>
      <c r="L186" s="278"/>
      <c r="M186" s="278"/>
      <c r="N186" s="278"/>
      <c r="O186" s="278"/>
      <c r="P186" s="278"/>
      <c r="Q186" s="278"/>
      <c r="R186" s="285"/>
      <c r="S186" s="278"/>
      <c r="T186" s="278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277">
        <v>200</v>
      </c>
      <c r="D189" s="277">
        <v>4</v>
      </c>
      <c r="E189" s="277">
        <v>30</v>
      </c>
      <c r="F189" s="13" t="s">
        <v>938</v>
      </c>
      <c r="G189" s="13" t="s">
        <v>939</v>
      </c>
      <c r="H189" s="27" t="s">
        <v>940</v>
      </c>
      <c r="I189" s="288" t="s">
        <v>941</v>
      </c>
      <c r="J189" s="277">
        <v>1.8</v>
      </c>
      <c r="K189" s="13" t="s">
        <v>942</v>
      </c>
      <c r="L189" s="277" t="s">
        <v>444</v>
      </c>
      <c r="M189" s="277">
        <v>5</v>
      </c>
      <c r="N189" s="277">
        <v>2</v>
      </c>
      <c r="O189" s="277" t="s">
        <v>825</v>
      </c>
      <c r="P189" s="277" t="s">
        <v>25</v>
      </c>
      <c r="Q189" s="293" t="s">
        <v>943</v>
      </c>
      <c r="R189" s="284">
        <v>44348</v>
      </c>
      <c r="S189" s="13">
        <v>5000</v>
      </c>
      <c r="T189" s="277" t="s">
        <v>944</v>
      </c>
    </row>
    <row r="190" spans="1:20">
      <c r="A190" s="1">
        <v>204</v>
      </c>
      <c r="B190" s="27" t="s">
        <v>937</v>
      </c>
      <c r="C190" s="283"/>
      <c r="D190" s="283"/>
      <c r="E190" s="283"/>
      <c r="F190" s="13" t="s">
        <v>938</v>
      </c>
      <c r="G190" s="13" t="s">
        <v>945</v>
      </c>
      <c r="H190" s="27" t="s">
        <v>946</v>
      </c>
      <c r="I190" s="289"/>
      <c r="J190" s="283"/>
      <c r="K190" s="13" t="s">
        <v>947</v>
      </c>
      <c r="L190" s="283"/>
      <c r="M190" s="283"/>
      <c r="N190" s="283"/>
      <c r="O190" s="283"/>
      <c r="P190" s="283"/>
      <c r="Q190" s="293"/>
      <c r="R190" s="291"/>
      <c r="S190" s="13">
        <v>5000</v>
      </c>
      <c r="T190" s="283"/>
    </row>
    <row r="191" spans="1:20">
      <c r="A191" s="1">
        <v>205</v>
      </c>
      <c r="B191" s="27" t="s">
        <v>937</v>
      </c>
      <c r="C191" s="283"/>
      <c r="D191" s="283"/>
      <c r="E191" s="283"/>
      <c r="F191" s="13" t="s">
        <v>938</v>
      </c>
      <c r="G191" s="13" t="s">
        <v>948</v>
      </c>
      <c r="H191" s="27" t="s">
        <v>949</v>
      </c>
      <c r="I191" s="289"/>
      <c r="J191" s="283"/>
      <c r="K191" s="13" t="s">
        <v>950</v>
      </c>
      <c r="L191" s="283"/>
      <c r="M191" s="283"/>
      <c r="N191" s="283"/>
      <c r="O191" s="283"/>
      <c r="P191" s="283"/>
      <c r="Q191" s="293"/>
      <c r="R191" s="291"/>
      <c r="S191" s="13">
        <v>5000</v>
      </c>
      <c r="T191" s="283"/>
    </row>
    <row r="192" spans="1:20">
      <c r="A192" s="1">
        <v>206</v>
      </c>
      <c r="B192" s="27" t="s">
        <v>937</v>
      </c>
      <c r="C192" s="283"/>
      <c r="D192" s="283"/>
      <c r="E192" s="283"/>
      <c r="F192" s="13" t="s">
        <v>938</v>
      </c>
      <c r="G192" s="13" t="s">
        <v>951</v>
      </c>
      <c r="H192" s="27" t="s">
        <v>952</v>
      </c>
      <c r="I192" s="289"/>
      <c r="J192" s="283"/>
      <c r="K192" s="13" t="s">
        <v>953</v>
      </c>
      <c r="L192" s="283"/>
      <c r="M192" s="283"/>
      <c r="N192" s="283"/>
      <c r="O192" s="283"/>
      <c r="P192" s="283"/>
      <c r="Q192" s="293"/>
      <c r="R192" s="291"/>
      <c r="S192" s="13">
        <v>5000</v>
      </c>
      <c r="T192" s="283"/>
    </row>
    <row r="193" spans="1:20">
      <c r="A193" s="1">
        <v>207</v>
      </c>
      <c r="B193" s="27" t="s">
        <v>937</v>
      </c>
      <c r="C193" s="283"/>
      <c r="D193" s="283"/>
      <c r="E193" s="283"/>
      <c r="F193" s="13" t="s">
        <v>938</v>
      </c>
      <c r="G193" s="13" t="s">
        <v>939</v>
      </c>
      <c r="H193" s="27" t="s">
        <v>954</v>
      </c>
      <c r="I193" s="289"/>
      <c r="J193" s="283"/>
      <c r="K193" s="13" t="s">
        <v>955</v>
      </c>
      <c r="L193" s="283"/>
      <c r="M193" s="283"/>
      <c r="N193" s="283"/>
      <c r="O193" s="283"/>
      <c r="P193" s="283"/>
      <c r="Q193" s="293"/>
      <c r="R193" s="291"/>
      <c r="S193" s="13">
        <v>5000</v>
      </c>
      <c r="T193" s="283"/>
    </row>
    <row r="194" spans="1:20">
      <c r="A194" s="1">
        <v>208</v>
      </c>
      <c r="B194" s="27" t="s">
        <v>937</v>
      </c>
      <c r="C194" s="278"/>
      <c r="D194" s="278"/>
      <c r="E194" s="278"/>
      <c r="F194" s="13" t="s">
        <v>938</v>
      </c>
      <c r="G194" s="13" t="s">
        <v>956</v>
      </c>
      <c r="H194" s="27" t="s">
        <v>957</v>
      </c>
      <c r="I194" s="290"/>
      <c r="J194" s="278"/>
      <c r="K194" s="13" t="s">
        <v>958</v>
      </c>
      <c r="L194" s="278"/>
      <c r="M194" s="278"/>
      <c r="N194" s="278"/>
      <c r="O194" s="278"/>
      <c r="P194" s="278"/>
      <c r="Q194" s="293"/>
      <c r="R194" s="285"/>
      <c r="S194" s="13">
        <v>5000</v>
      </c>
      <c r="T194" s="278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277">
        <v>100</v>
      </c>
      <c r="D285" s="277" t="s">
        <v>905</v>
      </c>
      <c r="E285" s="277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277">
        <v>0.8</v>
      </c>
      <c r="K285" s="13" t="s">
        <v>909</v>
      </c>
      <c r="L285" s="277" t="s">
        <v>910</v>
      </c>
      <c r="M285" s="277">
        <v>1</v>
      </c>
      <c r="N285" s="277">
        <v>1</v>
      </c>
      <c r="O285" s="277" t="s">
        <v>888</v>
      </c>
      <c r="P285" s="277"/>
      <c r="Q285" s="277" t="s">
        <v>911</v>
      </c>
      <c r="R285" s="284" t="s">
        <v>680</v>
      </c>
      <c r="S285" s="277">
        <v>5000</v>
      </c>
      <c r="T285" s="277"/>
    </row>
    <row r="286" spans="1:20">
      <c r="A286" s="1">
        <v>304</v>
      </c>
      <c r="B286" s="27" t="s">
        <v>904</v>
      </c>
      <c r="C286" s="283"/>
      <c r="D286" s="283"/>
      <c r="E286" s="283"/>
      <c r="F286" s="13" t="s">
        <v>882</v>
      </c>
      <c r="G286" s="13" t="s">
        <v>912</v>
      </c>
      <c r="H286" s="19" t="s">
        <v>913</v>
      </c>
      <c r="I286" s="14" t="s">
        <v>914</v>
      </c>
      <c r="J286" s="283"/>
      <c r="K286" s="13" t="s">
        <v>909</v>
      </c>
      <c r="L286" s="283"/>
      <c r="M286" s="283"/>
      <c r="N286" s="283"/>
      <c r="O286" s="283"/>
      <c r="P286" s="283"/>
      <c r="Q286" s="283"/>
      <c r="R286" s="291"/>
      <c r="S286" s="283"/>
      <c r="T286" s="283"/>
    </row>
    <row r="287" spans="1:20">
      <c r="A287" s="1">
        <v>305</v>
      </c>
      <c r="B287" s="27" t="s">
        <v>904</v>
      </c>
      <c r="C287" s="283"/>
      <c r="D287" s="283"/>
      <c r="E287" s="283"/>
      <c r="F287" s="13" t="s">
        <v>882</v>
      </c>
      <c r="G287" s="13" t="s">
        <v>915</v>
      </c>
      <c r="H287" s="19" t="s">
        <v>916</v>
      </c>
      <c r="I287" s="14" t="s">
        <v>662</v>
      </c>
      <c r="J287" s="283"/>
      <c r="K287" s="13" t="s">
        <v>909</v>
      </c>
      <c r="L287" s="283"/>
      <c r="M287" s="283"/>
      <c r="N287" s="283"/>
      <c r="O287" s="283"/>
      <c r="P287" s="283"/>
      <c r="Q287" s="283"/>
      <c r="R287" s="291"/>
      <c r="S287" s="283"/>
      <c r="T287" s="283"/>
    </row>
    <row r="288" spans="1:20">
      <c r="A288" s="1">
        <v>306</v>
      </c>
      <c r="B288" s="27" t="s">
        <v>904</v>
      </c>
      <c r="C288" s="283"/>
      <c r="D288" s="283"/>
      <c r="E288" s="283"/>
      <c r="F288" s="13" t="s">
        <v>882</v>
      </c>
      <c r="G288" s="13" t="s">
        <v>917</v>
      </c>
      <c r="H288" s="19" t="s">
        <v>918</v>
      </c>
      <c r="I288" s="14" t="s">
        <v>662</v>
      </c>
      <c r="J288" s="283"/>
      <c r="K288" s="13" t="s">
        <v>909</v>
      </c>
      <c r="L288" s="283"/>
      <c r="M288" s="283"/>
      <c r="N288" s="283"/>
      <c r="O288" s="283"/>
      <c r="P288" s="283"/>
      <c r="Q288" s="283"/>
      <c r="R288" s="291"/>
      <c r="S288" s="283"/>
      <c r="T288" s="283"/>
    </row>
    <row r="289" spans="1:20">
      <c r="A289" s="1">
        <v>307</v>
      </c>
      <c r="B289" s="27" t="s">
        <v>904</v>
      </c>
      <c r="C289" s="283"/>
      <c r="D289" s="283"/>
      <c r="E289" s="283"/>
      <c r="F289" s="13" t="s">
        <v>882</v>
      </c>
      <c r="G289" s="13" t="s">
        <v>919</v>
      </c>
      <c r="H289" s="19" t="s">
        <v>920</v>
      </c>
      <c r="I289" s="14" t="s">
        <v>914</v>
      </c>
      <c r="J289" s="283"/>
      <c r="K289" s="13" t="s">
        <v>909</v>
      </c>
      <c r="L289" s="283"/>
      <c r="M289" s="283"/>
      <c r="N289" s="283"/>
      <c r="O289" s="283"/>
      <c r="P289" s="283"/>
      <c r="Q289" s="283"/>
      <c r="R289" s="291"/>
      <c r="S289" s="283"/>
      <c r="T289" s="283"/>
    </row>
    <row r="290" spans="1:20">
      <c r="A290" s="1">
        <v>308</v>
      </c>
      <c r="B290" s="27" t="s">
        <v>904</v>
      </c>
      <c r="C290" s="278"/>
      <c r="D290" s="278"/>
      <c r="E290" s="278"/>
      <c r="F290" s="13" t="s">
        <v>882</v>
      </c>
      <c r="G290" s="13" t="s">
        <v>921</v>
      </c>
      <c r="H290" s="19" t="s">
        <v>922</v>
      </c>
      <c r="I290" s="14" t="s">
        <v>662</v>
      </c>
      <c r="J290" s="278"/>
      <c r="K290" s="13" t="s">
        <v>909</v>
      </c>
      <c r="L290" s="278"/>
      <c r="M290" s="278"/>
      <c r="N290" s="278"/>
      <c r="O290" s="278"/>
      <c r="P290" s="278"/>
      <c r="Q290" s="278"/>
      <c r="R290" s="285"/>
      <c r="S290" s="278"/>
      <c r="T290" s="278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292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278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297" t="s">
        <v>1663</v>
      </c>
      <c r="B322" s="298"/>
      <c r="C322" s="298"/>
      <c r="D322" s="298"/>
      <c r="E322" s="298"/>
      <c r="F322" s="299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277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278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294" t="s">
        <v>865</v>
      </c>
      <c r="M332" s="294">
        <v>4</v>
      </c>
      <c r="N332" s="300">
        <v>4</v>
      </c>
      <c r="O332" s="300" t="s">
        <v>825</v>
      </c>
      <c r="P332" s="300" t="s">
        <v>25</v>
      </c>
      <c r="Q332" s="300" t="s">
        <v>866</v>
      </c>
      <c r="R332" s="284" t="s">
        <v>1609</v>
      </c>
      <c r="S332" s="294">
        <v>5000</v>
      </c>
      <c r="T332" s="300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296"/>
      <c r="M333" s="296"/>
      <c r="N333" s="301"/>
      <c r="O333" s="301"/>
      <c r="P333" s="301"/>
      <c r="Q333" s="301"/>
      <c r="R333" s="285"/>
      <c r="S333" s="296"/>
      <c r="T333" s="301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294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295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296"/>
    </row>
    <row r="345" spans="1:20">
      <c r="A345" s="304" t="s">
        <v>1664</v>
      </c>
      <c r="B345" s="304"/>
      <c r="C345" s="304"/>
      <c r="D345" s="304"/>
      <c r="E345" s="304"/>
      <c r="F345" s="304"/>
    </row>
    <row r="346" spans="1:20" ht="25.5" customHeight="1">
      <c r="A346" s="282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02" t="s">
        <v>1672</v>
      </c>
      <c r="M346" s="153">
        <v>2</v>
      </c>
      <c r="N346" s="153">
        <v>3</v>
      </c>
      <c r="O346" s="302"/>
      <c r="P346" s="302" t="s">
        <v>1666</v>
      </c>
      <c r="Q346" s="302"/>
      <c r="R346" s="305" t="s">
        <v>1667</v>
      </c>
      <c r="S346" s="302">
        <v>5830</v>
      </c>
      <c r="T346" s="302"/>
    </row>
    <row r="347" spans="1:20" ht="25.5" customHeight="1">
      <c r="A347" s="282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03"/>
      <c r="M347" s="153">
        <v>2</v>
      </c>
      <c r="N347" s="153">
        <v>3</v>
      </c>
      <c r="O347" s="303"/>
      <c r="P347" s="303"/>
      <c r="Q347" s="303"/>
      <c r="R347" s="306"/>
      <c r="S347" s="303"/>
      <c r="T347" s="303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5" style="73" customWidth="1"/>
    <col min="6" max="6" width="10" style="73" customWidth="1"/>
    <col min="7" max="7" width="18.625" style="73" customWidth="1"/>
    <col min="8" max="8" width="16.25" style="107" customWidth="1"/>
    <col min="9" max="9" width="8.5" style="89" customWidth="1"/>
    <col min="10" max="10" width="8.25" style="89" customWidth="1"/>
    <col min="11" max="11" width="31.5" style="73" customWidth="1"/>
    <col min="12" max="12" width="21.875" style="73" customWidth="1"/>
    <col min="13" max="14" width="5.875" style="73" customWidth="1"/>
    <col min="15" max="15" width="6.5" style="73" customWidth="1"/>
    <col min="16" max="16" width="13.5" style="73" customWidth="1"/>
    <col min="17" max="17" width="21.125" style="73" customWidth="1"/>
    <col min="18" max="18" width="9.875" style="90" customWidth="1"/>
    <col min="19" max="19" width="9.5" style="73" customWidth="1"/>
    <col min="20" max="20" width="25.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5" style="73" customWidth="1"/>
    <col min="2" max="2" width="13.125" style="211" customWidth="1"/>
    <col min="3" max="3" width="7.125" style="73" customWidth="1"/>
    <col min="4" max="5" width="6.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5" style="171" customWidth="1"/>
    <col min="12" max="12" width="15.5" style="73" customWidth="1"/>
    <col min="13" max="14" width="5.875" style="73" customWidth="1"/>
    <col min="15" max="15" width="6.5" style="73" customWidth="1"/>
    <col min="16" max="16" width="13.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450000000000003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05" t="s">
        <v>1807</v>
      </c>
      <c r="S21" s="302">
        <v>12000</v>
      </c>
      <c r="T21" s="282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08"/>
      <c r="S22" s="307"/>
      <c r="T22" s="282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08"/>
      <c r="S23" s="307"/>
      <c r="T23" s="282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08"/>
      <c r="S24" s="307"/>
      <c r="T24" s="282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06"/>
      <c r="S25" s="303"/>
      <c r="T25" s="282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62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5" style="235" customWidth="1"/>
    <col min="11" max="11" width="29" style="235" customWidth="1"/>
    <col min="12" max="12" width="14" style="235" customWidth="1"/>
    <col min="13" max="13" width="7.625" style="235" customWidth="1"/>
    <col min="14" max="14" width="7.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62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tabSelected="1" zoomScaleNormal="100" workbookViewId="0">
      <pane xSplit="24" topLeftCell="Y1" activePane="topRight" state="frozen"/>
      <selection pane="topRight" activeCell="N17" sqref="N17"/>
    </sheetView>
  </sheetViews>
  <sheetFormatPr defaultColWidth="9" defaultRowHeight="14.25"/>
  <cols>
    <col min="1" max="1" width="5.625" style="235" customWidth="1"/>
    <col min="2" max="2" width="8.5" style="235" customWidth="1"/>
    <col min="3" max="3" width="3.5" style="235" customWidth="1"/>
    <col min="4" max="4" width="8" style="235" customWidth="1"/>
    <col min="5" max="5" width="6.125" style="235" customWidth="1"/>
    <col min="6" max="6" width="10.875" style="235" customWidth="1"/>
    <col min="7" max="7" width="12.5" style="235" customWidth="1"/>
    <col min="8" max="8" width="21.25" style="235" customWidth="1"/>
    <col min="9" max="9" width="17.25" style="235" customWidth="1"/>
    <col min="10" max="11" width="11.375" style="235" customWidth="1"/>
    <col min="12" max="12" width="8" style="235" customWidth="1"/>
    <col min="13" max="14" width="9.875" style="235" customWidth="1"/>
    <col min="15" max="16" width="7.125" style="235" customWidth="1"/>
    <col min="17" max="17" width="8.5" style="235" customWidth="1"/>
    <col min="18" max="18" width="9.25" style="235" customWidth="1"/>
    <col min="19" max="19" width="7.5" style="235" customWidth="1"/>
    <col min="20" max="20" width="41.75" style="235" customWidth="1"/>
    <col min="21" max="21" width="15.125" style="235" customWidth="1"/>
    <col min="22" max="22" width="22.625" style="235" customWidth="1"/>
    <col min="23" max="23" width="8.125" style="235" customWidth="1"/>
    <col min="24" max="24" width="7.5" style="235" customWidth="1"/>
    <col min="25" max="25" width="15" style="263" hidden="1" customWidth="1"/>
    <col min="26" max="26" width="13.25" style="235" customWidth="1"/>
    <col min="27" max="27" width="17.125" style="265" hidden="1" customWidth="1"/>
    <col min="28" max="28" width="10.125" style="235" customWidth="1"/>
    <col min="29" max="29" width="8.75" style="235" customWidth="1"/>
    <col min="30" max="30" width="11" style="235" customWidth="1"/>
    <col min="31" max="31" width="8.5" style="235" hidden="1" customWidth="1"/>
    <col min="32" max="16384" width="9" style="235"/>
  </cols>
  <sheetData>
    <row r="1" spans="1:33" ht="31.9" customHeight="1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1924</v>
      </c>
      <c r="G1" s="228" t="s">
        <v>5</v>
      </c>
      <c r="H1" s="228" t="s">
        <v>6</v>
      </c>
      <c r="I1" s="229" t="s">
        <v>7</v>
      </c>
      <c r="J1" s="266" t="s">
        <v>1937</v>
      </c>
      <c r="K1" s="266" t="s">
        <v>1938</v>
      </c>
      <c r="L1" s="266" t="s">
        <v>1940</v>
      </c>
      <c r="M1" s="266" t="s">
        <v>1937</v>
      </c>
      <c r="N1" s="266" t="s">
        <v>1938</v>
      </c>
      <c r="O1" s="266" t="s">
        <v>1936</v>
      </c>
      <c r="P1" s="266" t="s">
        <v>1941</v>
      </c>
      <c r="Q1" s="266" t="s">
        <v>1935</v>
      </c>
      <c r="R1" s="230" t="s">
        <v>8</v>
      </c>
      <c r="S1" s="230" t="s">
        <v>9</v>
      </c>
      <c r="U1" s="231" t="s">
        <v>10</v>
      </c>
      <c r="V1" s="228" t="s">
        <v>1933</v>
      </c>
      <c r="W1" s="272" t="s">
        <v>12</v>
      </c>
      <c r="X1" s="228" t="s">
        <v>13</v>
      </c>
      <c r="Y1" s="228" t="s">
        <v>14</v>
      </c>
      <c r="Z1" s="174" t="s">
        <v>15</v>
      </c>
      <c r="AA1" s="264" t="s">
        <v>17</v>
      </c>
      <c r="AB1" s="228" t="s">
        <v>18</v>
      </c>
      <c r="AC1" s="228"/>
      <c r="AD1" s="233" t="s">
        <v>19</v>
      </c>
      <c r="AE1" s="233" t="s">
        <v>1925</v>
      </c>
      <c r="AF1" s="234" t="s">
        <v>1762</v>
      </c>
    </row>
    <row r="2" spans="1:33" ht="25.9" customHeight="1">
      <c r="A2" s="117">
        <v>19</v>
      </c>
      <c r="B2" s="210" t="s">
        <v>1932</v>
      </c>
      <c r="C2" s="117">
        <v>1</v>
      </c>
      <c r="D2" s="117">
        <v>450</v>
      </c>
      <c r="E2" s="117">
        <v>48</v>
      </c>
      <c r="F2" s="117">
        <v>53</v>
      </c>
      <c r="G2" s="117" t="s">
        <v>1931</v>
      </c>
      <c r="H2" s="183" t="s">
        <v>436</v>
      </c>
      <c r="I2" s="184" t="s">
        <v>1939</v>
      </c>
      <c r="J2" s="267">
        <f>(154.4/3600*F2/C2)*1.13</f>
        <v>2.5686155555555557</v>
      </c>
      <c r="K2" s="267">
        <f>(176.4/3600*F2/C2)*1.13</f>
        <v>2.9346099999999997</v>
      </c>
      <c r="L2" s="273">
        <f>360/AC2</f>
        <v>0.21818181818181817</v>
      </c>
      <c r="M2" s="273">
        <f>J2+L2</f>
        <v>2.7867973737373739</v>
      </c>
      <c r="N2" s="273">
        <f>K2+L2</f>
        <v>3.152791818181818</v>
      </c>
      <c r="O2" s="274">
        <v>3.14</v>
      </c>
      <c r="P2" s="274">
        <v>3</v>
      </c>
      <c r="Q2" s="269">
        <v>2.3262933333333335</v>
      </c>
      <c r="R2" s="31">
        <v>298.85000000000002</v>
      </c>
      <c r="S2" s="31"/>
      <c r="T2" s="31" t="s">
        <v>1926</v>
      </c>
      <c r="U2" s="26" t="s">
        <v>1893</v>
      </c>
      <c r="V2" s="141" t="s">
        <v>1934</v>
      </c>
      <c r="W2" s="268">
        <v>2</v>
      </c>
      <c r="X2" s="268">
        <v>3</v>
      </c>
      <c r="Y2" s="268" t="s">
        <v>1927</v>
      </c>
      <c r="Z2" s="27" t="s">
        <v>1928</v>
      </c>
      <c r="AA2" s="268" t="s">
        <v>1929</v>
      </c>
      <c r="AB2" s="268">
        <v>17000</v>
      </c>
      <c r="AC2" s="270">
        <f>(3600/E2)*22</f>
        <v>1650</v>
      </c>
      <c r="AD2" s="250"/>
      <c r="AE2" s="268"/>
      <c r="AF2" s="268" t="s">
        <v>1930</v>
      </c>
      <c r="AG2" s="271"/>
    </row>
    <row r="3" spans="1:33" ht="25.9" customHeight="1">
      <c r="A3" s="117">
        <v>19</v>
      </c>
      <c r="B3" s="210" t="s">
        <v>1932</v>
      </c>
      <c r="C3" s="117">
        <v>1</v>
      </c>
      <c r="D3" s="117">
        <v>450</v>
      </c>
      <c r="E3" s="117">
        <v>48</v>
      </c>
      <c r="F3" s="117" t="s">
        <v>1942</v>
      </c>
      <c r="G3" s="117" t="s">
        <v>1921</v>
      </c>
      <c r="H3" s="183" t="s">
        <v>436</v>
      </c>
      <c r="I3" s="184" t="s">
        <v>1922</v>
      </c>
      <c r="J3" s="267">
        <f>(154.4/3600*56/C3)*1.13</f>
        <v>2.7140088888888894</v>
      </c>
      <c r="K3" s="267">
        <f>(176.4/3600*56/C3)*1.13</f>
        <v>3.1007199999999999</v>
      </c>
      <c r="L3" s="273">
        <f>360/AC3</f>
        <v>0.21818181818181817</v>
      </c>
      <c r="M3" s="273">
        <f>J3+L3</f>
        <v>2.9321907070707076</v>
      </c>
      <c r="N3" s="273">
        <f>K3+L3</f>
        <v>3.3189018181818182</v>
      </c>
      <c r="O3" s="274">
        <v>3.14</v>
      </c>
      <c r="P3" s="276">
        <f>3+0.156</f>
        <v>3.1560000000000001</v>
      </c>
      <c r="Q3" s="269">
        <v>2.3262933333333335</v>
      </c>
      <c r="R3" s="31">
        <v>298.85000000000002</v>
      </c>
      <c r="S3" s="31"/>
      <c r="T3" s="31" t="s">
        <v>1903</v>
      </c>
      <c r="U3" s="26" t="s">
        <v>1893</v>
      </c>
      <c r="V3" s="141" t="s">
        <v>1934</v>
      </c>
      <c r="W3" s="275">
        <v>2</v>
      </c>
      <c r="X3" s="275">
        <v>3</v>
      </c>
      <c r="Y3" s="275" t="s">
        <v>1927</v>
      </c>
      <c r="Z3" s="27" t="s">
        <v>1808</v>
      </c>
      <c r="AA3" s="275" t="s">
        <v>1929</v>
      </c>
      <c r="AB3" s="275">
        <v>17000</v>
      </c>
      <c r="AC3" s="275">
        <f>(3600/E3)*22</f>
        <v>1650</v>
      </c>
      <c r="AD3" s="250"/>
      <c r="AE3" s="275"/>
      <c r="AF3" s="275" t="s">
        <v>1878</v>
      </c>
      <c r="AG3" s="271"/>
    </row>
  </sheetData>
  <autoFilter ref="A1:U1"/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2025-03-15T11:39:38Z</dcterms:modified>
</cp:coreProperties>
</file>