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600" windowHeight="9510"/>
  </bookViews>
  <sheets>
    <sheet name="祥义转宝隆 茁腾 " sheetId="18" r:id="rId1"/>
    <sheet name="顶勤 回复7.7" sheetId="22" r:id="rId2"/>
    <sheet name="宏和回复6.29" sheetId="21" r:id="rId3"/>
    <sheet name="众鹰转宝隆 " sheetId="17" r:id="rId4"/>
    <sheet name="宝隆回复" sheetId="19" r:id="rId5"/>
    <sheet name="邮件附件只针对红色字" sheetId="20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" i="18" l="1"/>
  <c r="K8" i="18" l="1"/>
  <c r="K7" i="18"/>
  <c r="K6" i="18"/>
  <c r="K5" i="18"/>
  <c r="K3" i="18"/>
  <c r="J6" i="17"/>
  <c r="J5" i="17"/>
  <c r="J4" i="17"/>
  <c r="J3" i="17"/>
</calcChain>
</file>

<file path=xl/comments1.xml><?xml version="1.0" encoding="utf-8"?>
<comments xmlns="http://schemas.openxmlformats.org/spreadsheetml/2006/main">
  <authors>
    <author>作者</author>
  </authors>
  <commentList>
    <comment ref="K3" authorId="0" shapeId="0">
      <text>
        <r>
          <rPr>
            <b/>
            <sz val="9"/>
            <color indexed="81"/>
            <rFont val="宋体"/>
            <family val="3"/>
            <charset val="134"/>
          </rPr>
          <t>有含除湿干燥机费用7元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3" authorId="0" shapeId="0">
      <text>
        <r>
          <rPr>
            <sz val="9"/>
            <color indexed="81"/>
            <rFont val="宋体"/>
            <family val="3"/>
            <charset val="134"/>
          </rPr>
          <t xml:space="preserve">新机种
原有降过价
</t>
        </r>
      </text>
    </comment>
    <comment ref="P3" authorId="0" shapeId="0">
      <text>
        <r>
          <rPr>
            <b/>
            <sz val="9"/>
            <color indexed="81"/>
            <rFont val="宋体"/>
            <family val="3"/>
            <charset val="134"/>
          </rPr>
          <t xml:space="preserve">顶勤回复同意顶钧含税价，如移回后有变动，或不符合SOP/SIP 时其将会另行提出.
</t>
        </r>
      </text>
    </comment>
    <comment ref="K4" authorId="0" shapeId="0">
      <text>
        <r>
          <rPr>
            <b/>
            <sz val="9"/>
            <color indexed="81"/>
            <rFont val="宋体"/>
            <family val="3"/>
            <charset val="134"/>
          </rPr>
          <t xml:space="preserve">
有含除湿干燥机费用7元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4" authorId="0" shapeId="0">
      <text>
        <r>
          <rPr>
            <b/>
            <sz val="9"/>
            <color indexed="81"/>
            <rFont val="宋体"/>
            <family val="3"/>
            <charset val="134"/>
          </rPr>
          <t>新机种有降过价，有含除湿干燥机费用7元</t>
        </r>
      </text>
    </comment>
    <comment ref="B5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接通知暂不委外</t>
        </r>
      </text>
    </comment>
    <comment ref="N7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待模具尺寸修OK后再发</t>
        </r>
      </text>
    </comment>
  </commentList>
</comments>
</file>

<file path=xl/sharedStrings.xml><?xml version="1.0" encoding="utf-8"?>
<sst xmlns="http://schemas.openxmlformats.org/spreadsheetml/2006/main" count="115" uniqueCount="95">
  <si>
    <t>序號</t>
  </si>
  <si>
    <t>模號</t>
  </si>
  <si>
    <t>穴數</t>
  </si>
  <si>
    <t>噸位</t>
  </si>
  <si>
    <t>週期</t>
  </si>
  <si>
    <t>客戶</t>
  </si>
  <si>
    <t>品名</t>
  </si>
  <si>
    <t>品號</t>
  </si>
  <si>
    <t>委外廠商</t>
  </si>
  <si>
    <t>材料</t>
  </si>
  <si>
    <t>備註</t>
  </si>
  <si>
    <t>100T</t>
  </si>
  <si>
    <t>150T</t>
  </si>
  <si>
    <t>200T</t>
  </si>
  <si>
    <t>群光</t>
  </si>
  <si>
    <t>80T</t>
    <phoneticPr fontId="4" type="noConversion"/>
  </si>
  <si>
    <t>富港</t>
  </si>
  <si>
    <t>VALVE</t>
    <phoneticPr fontId="12" type="noConversion"/>
  </si>
  <si>
    <t>機種</t>
  </si>
  <si>
    <t>ABS_TAIRILAC_AG15A1_COAL_BLACK</t>
    <phoneticPr fontId="4" type="noConversion"/>
  </si>
  <si>
    <t>2+2</t>
    <phoneticPr fontId="4" type="noConversion"/>
  </si>
  <si>
    <t>1+1</t>
  </si>
  <si>
    <t>群光</t>
    <phoneticPr fontId="4" type="noConversion"/>
  </si>
  <si>
    <t>模號</t>
    <phoneticPr fontId="12" type="noConversion"/>
  </si>
  <si>
    <t>穴數</t>
    <phoneticPr fontId="12" type="noConversion"/>
  </si>
  <si>
    <t>噸位</t>
    <phoneticPr fontId="12" type="noConversion"/>
  </si>
  <si>
    <t>週期</t>
    <phoneticPr fontId="12" type="noConversion"/>
  </si>
  <si>
    <t>客戶</t>
    <phoneticPr fontId="12" type="noConversion"/>
  </si>
  <si>
    <t>機種</t>
    <phoneticPr fontId="12" type="noConversion"/>
  </si>
  <si>
    <t>材料</t>
    <phoneticPr fontId="12" type="noConversion"/>
  </si>
  <si>
    <t>众鹰</t>
  </si>
  <si>
    <t>單重</t>
    <phoneticPr fontId="12" type="noConversion"/>
  </si>
  <si>
    <t>委外廠商（祥义）顶钧模具明細表</t>
    <phoneticPr fontId="12" type="noConversion"/>
  </si>
  <si>
    <t>TEXAS</t>
    <phoneticPr fontId="12" type="noConversion"/>
  </si>
  <si>
    <t>PUCK_HANDLE_FSR_R/PUCK_HANDLE_FSR_L</t>
    <phoneticPr fontId="12" type="noConversion"/>
  </si>
  <si>
    <t>127319112048A/ 127319112049A</t>
    <phoneticPr fontId="12" type="noConversion"/>
  </si>
  <si>
    <t>祥义</t>
    <phoneticPr fontId="12" type="noConversion"/>
  </si>
  <si>
    <t>PC_ABS</t>
    <phoneticPr fontId="12" type="noConversion"/>
  </si>
  <si>
    <t>PLATFORM_TRK_BUTTON_R</t>
    <phoneticPr fontId="12" type="noConversion"/>
  </si>
  <si>
    <t>127319112038A/ 127319112039A</t>
    <phoneticPr fontId="12" type="noConversion"/>
  </si>
  <si>
    <t>11月26日打模具外發單（樣品OK）</t>
    <phoneticPr fontId="12" type="noConversion"/>
  </si>
  <si>
    <t>200T全自动</t>
  </si>
  <si>
    <t>Foxlink</t>
    <phoneticPr fontId="4" type="noConversion"/>
  </si>
  <si>
    <t>Korea</t>
    <phoneticPr fontId="4" type="noConversion"/>
  </si>
  <si>
    <t>Bottom Case</t>
    <phoneticPr fontId="4" type="noConversion"/>
  </si>
  <si>
    <t>SUSHI</t>
    <phoneticPr fontId="4" type="noConversion"/>
  </si>
  <si>
    <t>WHEEL CORE</t>
    <phoneticPr fontId="4" type="noConversion"/>
  </si>
  <si>
    <t>101220005007B</t>
    <phoneticPr fontId="4" type="noConversion"/>
  </si>
  <si>
    <t>祥义</t>
  </si>
  <si>
    <t>6/10外发打样6/22签样50K量生产</t>
    <phoneticPr fontId="4" type="noConversion"/>
  </si>
  <si>
    <t>BLUETOOTH BUTTON</t>
  </si>
  <si>
    <t>CHICONY</t>
    <phoneticPr fontId="4" type="noConversion"/>
  </si>
  <si>
    <t>BALI</t>
    <phoneticPr fontId="4" type="noConversion"/>
  </si>
  <si>
    <t>SENSOR COVER</t>
    <phoneticPr fontId="4" type="noConversion"/>
  </si>
  <si>
    <t>正崴</t>
  </si>
  <si>
    <t>ABS_BASF_GP22/COAL_BLACK[RC1]</t>
  </si>
  <si>
    <r>
      <rPr>
        <b/>
        <sz val="18"/>
        <rFont val="宋体"/>
        <family val="3"/>
        <charset val="134"/>
      </rPr>
      <t>委外廠商   （众鹰） 顶钧</t>
    </r>
    <r>
      <rPr>
        <b/>
        <sz val="18"/>
        <rFont val="標楷體"/>
        <family val="2"/>
      </rPr>
      <t>模具明細表</t>
    </r>
  </si>
  <si>
    <t>CO</t>
    <phoneticPr fontId="4" type="noConversion"/>
  </si>
  <si>
    <t>SPEAKER FRONT L &amp; R</t>
  </si>
  <si>
    <t>145320003008A
145320003009A</t>
    <phoneticPr fontId="4" type="noConversion"/>
  </si>
  <si>
    <t>ABS/BASF_GP22/BLACK</t>
  </si>
  <si>
    <t>样品确认OK</t>
    <phoneticPr fontId="4" type="noConversion"/>
  </si>
  <si>
    <t>ROSSO 1.0</t>
    <phoneticPr fontId="4" type="noConversion"/>
  </si>
  <si>
    <t xml:space="preserve">CARRIAGE RIGHT </t>
  </si>
  <si>
    <t>ABS_BASF_GP22/COAL_BLACK[RC1]</t>
    <phoneticPr fontId="4" type="noConversion"/>
  </si>
  <si>
    <t>5月21日樣品OK</t>
    <phoneticPr fontId="4" type="noConversion"/>
  </si>
  <si>
    <t>ROSSO 1.0</t>
  </si>
  <si>
    <t>CARRIAGE_LEFT</t>
  </si>
  <si>
    <t>5月28日樣品OK</t>
    <phoneticPr fontId="4" type="noConversion"/>
  </si>
  <si>
    <t>1639</t>
    <phoneticPr fontId="4" type="noConversion"/>
  </si>
  <si>
    <t>80T</t>
    <phoneticPr fontId="4" type="noConversion"/>
  </si>
  <si>
    <t xml:space="preserve">旭丽 </t>
    <phoneticPr fontId="4" type="noConversion"/>
  </si>
  <si>
    <t>SM9063</t>
    <phoneticPr fontId="4" type="noConversion"/>
  </si>
  <si>
    <t>LIGHT PIPE</t>
    <phoneticPr fontId="4" type="noConversion"/>
  </si>
  <si>
    <t>201104010901</t>
    <phoneticPr fontId="4" type="noConversion"/>
  </si>
  <si>
    <t>PC_TEIJIN_L-1250Y/CLEAR</t>
    <phoneticPr fontId="4" type="noConversion"/>
  </si>
  <si>
    <t>6月16日樣品OK</t>
    <phoneticPr fontId="4" type="noConversion"/>
  </si>
  <si>
    <t>用人</t>
    <phoneticPr fontId="4" type="noConversion"/>
  </si>
  <si>
    <t>祥义</t>
    <phoneticPr fontId="12" type="noConversion"/>
  </si>
  <si>
    <t>9/16外發10/31退回10/5外发11/14退回修11/18外发</t>
    <phoneticPr fontId="12" type="noConversion"/>
  </si>
  <si>
    <t>樣品OK10/27外发10/31退回11/25外发</t>
    <phoneticPr fontId="12" type="noConversion"/>
  </si>
  <si>
    <t>NIGIRI</t>
    <phoneticPr fontId="4" type="noConversion"/>
  </si>
  <si>
    <t>6/15外发打样6/23样品确认OK</t>
    <phoneticPr fontId="4" type="noConversion"/>
  </si>
  <si>
    <t>6/15外发打样6/24退回维修7/8外发11/21退回12/19外发12/21退回1/4外发</t>
    <phoneticPr fontId="4" type="noConversion"/>
  </si>
  <si>
    <t>原核定价格</t>
    <phoneticPr fontId="4" type="noConversion"/>
  </si>
  <si>
    <r>
      <rPr>
        <sz val="14"/>
        <color indexed="8"/>
        <rFont val="宋体"/>
        <family val="3"/>
        <charset val="134"/>
      </rPr>
      <t>顶钧含税价</t>
    </r>
    <r>
      <rPr>
        <sz val="14"/>
        <color indexed="8"/>
        <rFont val="標楷體"/>
        <family val="2"/>
      </rPr>
      <t>13%</t>
    </r>
    <phoneticPr fontId="4" type="noConversion"/>
  </si>
  <si>
    <t>101285003003B</t>
    <phoneticPr fontId="4" type="noConversion"/>
  </si>
  <si>
    <t>202217012401B</t>
    <phoneticPr fontId="4" type="noConversion"/>
  </si>
  <si>
    <t>宝隆回复</t>
    <phoneticPr fontId="4" type="noConversion"/>
  </si>
  <si>
    <t>宝隆回复</t>
    <phoneticPr fontId="4" type="noConversion"/>
  </si>
  <si>
    <t>茁腾回复</t>
    <phoneticPr fontId="4" type="noConversion"/>
  </si>
  <si>
    <t>原委外廠商</t>
    <phoneticPr fontId="4" type="noConversion"/>
  </si>
  <si>
    <t>宏和回复</t>
    <phoneticPr fontId="4" type="noConversion"/>
  </si>
  <si>
    <t>顶勤</t>
    <phoneticPr fontId="4" type="noConversion"/>
  </si>
  <si>
    <t>茁腾不同意单价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</si>
</sst>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&quot; &quot;[$EUR]* #,##0.00&quot; &quot;;&quot; &quot;[$EUR]* \(#,##0.00\);&quot; &quot;[$EUR]* &quot;-&quot;??&quot; &quot;"/>
    <numFmt numFmtId="177" formatCode="0_);[Red]\(0\)"/>
    <numFmt numFmtId="178" formatCode="0_);\(0\)"/>
    <numFmt numFmtId="179" formatCode="#,##0_ "/>
    <numFmt numFmtId="180" formatCode="_(&quot;$&quot;* #,##0.00_);_(&quot;$&quot;* \(#,##0.00\);_(&quot;$&quot;* &quot;-&quot;??_);_(@_)"/>
    <numFmt numFmtId="181" formatCode="0.000_);[Red]\(0.000\)"/>
    <numFmt numFmtId="182" formatCode="[$-409]yyyy/m/d\ h:mm\ AM/PM;@"/>
  </numFmts>
  <fonts count="42"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2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等线"/>
      <family val="3"/>
      <charset val="134"/>
      <scheme val="minor"/>
    </font>
    <font>
      <sz val="12"/>
      <color theme="1"/>
      <name val="等线"/>
      <family val="3"/>
      <charset val="134"/>
      <scheme val="minor"/>
    </font>
    <font>
      <sz val="12"/>
      <color rgb="FFFF0000"/>
      <name val="楷体"/>
      <family val="3"/>
      <charset val="134"/>
    </font>
    <font>
      <sz val="12"/>
      <color rgb="FFFF0000"/>
      <name val="等线"/>
      <family val="3"/>
      <charset val="134"/>
      <scheme val="minor"/>
    </font>
    <font>
      <sz val="12"/>
      <color theme="1"/>
      <name val="仿宋"/>
      <family val="3"/>
      <charset val="134"/>
    </font>
    <font>
      <sz val="12"/>
      <color theme="1"/>
      <name val="楷体"/>
      <family val="3"/>
      <charset val="134"/>
    </font>
    <font>
      <sz val="12"/>
      <color theme="1"/>
      <name val="宋体"/>
      <family val="3"/>
      <charset val="134"/>
    </font>
    <font>
      <sz val="12"/>
      <color theme="1"/>
      <name val="等线"/>
      <family val="2"/>
      <scheme val="minor"/>
    </font>
    <font>
      <sz val="9"/>
      <name val="等线"/>
      <family val="2"/>
      <charset val="136"/>
      <scheme val="minor"/>
    </font>
    <font>
      <sz val="12"/>
      <color theme="1"/>
      <name val="標楷體"/>
      <family val="2"/>
    </font>
    <font>
      <sz val="12"/>
      <name val="新細明體"/>
      <family val="1"/>
    </font>
    <font>
      <sz val="10"/>
      <name val="Arial"/>
      <family val="2"/>
    </font>
    <font>
      <sz val="12"/>
      <color rgb="FFFF0000"/>
      <name val="宋体"/>
      <family val="3"/>
      <charset val="134"/>
    </font>
    <font>
      <sz val="12"/>
      <color indexed="8"/>
      <name val="新細明體"/>
      <family val="1"/>
      <charset val="136"/>
    </font>
    <font>
      <sz val="11"/>
      <color theme="1"/>
      <name val="等线"/>
      <family val="3"/>
      <charset val="134"/>
      <scheme val="minor"/>
    </font>
    <font>
      <b/>
      <sz val="9"/>
      <color indexed="81"/>
      <name val="宋体"/>
      <family val="3"/>
      <charset val="134"/>
    </font>
    <font>
      <sz val="9"/>
      <color indexed="81"/>
      <name val="宋体"/>
      <family val="3"/>
      <charset val="134"/>
    </font>
    <font>
      <sz val="12"/>
      <color indexed="8"/>
      <name val="Verdana"/>
      <family val="2"/>
    </font>
    <font>
      <sz val="12"/>
      <name val="等线"/>
      <family val="3"/>
      <charset val="134"/>
      <scheme val="minor"/>
    </font>
    <font>
      <sz val="12"/>
      <name val="仿宋"/>
      <family val="3"/>
      <charset val="134"/>
    </font>
    <font>
      <sz val="10"/>
      <color indexed="8"/>
      <name val="標楷體"/>
      <family val="4"/>
      <charset val="136"/>
    </font>
    <font>
      <sz val="11"/>
      <color theme="1"/>
      <name val="宋体"/>
      <family val="3"/>
      <charset val="134"/>
    </font>
    <font>
      <sz val="10"/>
      <name val="宋体"/>
      <family val="3"/>
      <charset val="134"/>
    </font>
    <font>
      <sz val="9"/>
      <color theme="1"/>
      <name val="楷体"/>
      <family val="3"/>
      <charset val="134"/>
    </font>
    <font>
      <sz val="9"/>
      <name val="楷体"/>
      <family val="3"/>
      <charset val="134"/>
    </font>
    <font>
      <sz val="8"/>
      <name val="宋体"/>
      <family val="3"/>
      <charset val="134"/>
    </font>
    <font>
      <sz val="10"/>
      <color rgb="FF000000"/>
      <name val="楷体"/>
      <family val="3"/>
      <charset val="134"/>
    </font>
    <font>
      <sz val="10"/>
      <color indexed="8"/>
      <name val="宋体"/>
      <family val="3"/>
      <charset val="134"/>
    </font>
    <font>
      <b/>
      <sz val="18"/>
      <name val="宋体"/>
      <family val="3"/>
      <charset val="134"/>
    </font>
    <font>
      <b/>
      <sz val="18"/>
      <name val="標楷體"/>
      <family val="2"/>
    </font>
    <font>
      <sz val="10"/>
      <color indexed="8"/>
      <name val="標楷體"/>
      <family val="2"/>
    </font>
    <font>
      <sz val="14"/>
      <color indexed="8"/>
      <name val="標楷體"/>
      <family val="2"/>
    </font>
    <font>
      <b/>
      <sz val="16"/>
      <name val="宋体"/>
      <family val="3"/>
      <charset val="134"/>
    </font>
    <font>
      <b/>
      <sz val="16"/>
      <color theme="1"/>
      <name val="宋体"/>
      <family val="3"/>
      <charset val="134"/>
    </font>
    <font>
      <sz val="12"/>
      <name val="宋体"/>
      <family val="3"/>
      <charset val="136"/>
    </font>
    <font>
      <sz val="14"/>
      <color indexed="8"/>
      <name val="宋体"/>
      <family val="3"/>
      <charset val="134"/>
    </font>
    <font>
      <sz val="12"/>
      <name val="新細明體"/>
      <family val="22"/>
      <charset val="134"/>
    </font>
    <font>
      <sz val="10"/>
      <color rgb="FFFF0000"/>
      <name val="宋体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24">
    <xf numFmtId="0" fontId="0" fillId="0" borderId="0"/>
    <xf numFmtId="176" fontId="2" fillId="0" borderId="0">
      <alignment vertical="center"/>
    </xf>
    <xf numFmtId="176" fontId="3" fillId="0" borderId="0">
      <alignment vertical="center"/>
    </xf>
    <xf numFmtId="176" fontId="3" fillId="0" borderId="0">
      <alignment vertical="center"/>
    </xf>
    <xf numFmtId="176" fontId="3" fillId="0" borderId="0">
      <alignment vertical="center"/>
    </xf>
    <xf numFmtId="176" fontId="3" fillId="0" borderId="0">
      <alignment vertical="center"/>
    </xf>
    <xf numFmtId="176" fontId="5" fillId="0" borderId="0">
      <alignment vertical="center"/>
    </xf>
    <xf numFmtId="176" fontId="14" fillId="0" borderId="0"/>
    <xf numFmtId="176" fontId="15" fillId="0" borderId="0"/>
    <xf numFmtId="176" fontId="17" fillId="0" borderId="0">
      <alignment vertical="center"/>
    </xf>
    <xf numFmtId="176" fontId="3" fillId="0" borderId="0">
      <alignment vertical="center"/>
    </xf>
    <xf numFmtId="176" fontId="5" fillId="0" borderId="0">
      <alignment vertical="center"/>
    </xf>
    <xf numFmtId="176" fontId="3" fillId="0" borderId="0">
      <alignment vertical="center"/>
    </xf>
    <xf numFmtId="176" fontId="3" fillId="0" borderId="0">
      <alignment vertical="center"/>
    </xf>
    <xf numFmtId="176" fontId="5" fillId="0" borderId="0">
      <alignment vertical="center"/>
    </xf>
    <xf numFmtId="176" fontId="21" fillId="0" borderId="0" applyNumberFormat="0" applyFill="0" applyBorder="0" applyProtection="0">
      <alignment vertical="top" wrapText="1"/>
    </xf>
    <xf numFmtId="9" fontId="2" fillId="0" borderId="0" applyFont="0" applyFill="0" applyBorder="0" applyAlignment="0" applyProtection="0">
      <alignment vertical="center"/>
    </xf>
    <xf numFmtId="176" fontId="15" fillId="0" borderId="0"/>
    <xf numFmtId="176" fontId="18" fillId="0" borderId="0">
      <alignment vertical="center"/>
    </xf>
    <xf numFmtId="176" fontId="1" fillId="0" borderId="0"/>
    <xf numFmtId="176" fontId="2" fillId="0" borderId="0">
      <alignment vertical="center"/>
    </xf>
    <xf numFmtId="176" fontId="3" fillId="0" borderId="0">
      <alignment vertical="center"/>
    </xf>
    <xf numFmtId="180" fontId="15" fillId="0" borderId="0" applyFont="0" applyFill="0" applyBorder="0" applyAlignment="0" applyProtection="0">
      <alignment vertical="center"/>
    </xf>
    <xf numFmtId="176" fontId="38" fillId="0" borderId="0">
      <alignment vertical="center"/>
    </xf>
  </cellStyleXfs>
  <cellXfs count="91">
    <xf numFmtId="0" fontId="0" fillId="0" borderId="0" xfId="0"/>
    <xf numFmtId="177" fontId="6" fillId="0" borderId="1" xfId="0" applyNumberFormat="1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177" fontId="9" fillId="0" borderId="1" xfId="13" applyNumberFormat="1" applyFont="1" applyFill="1" applyBorder="1" applyAlignment="1">
      <alignment horizontal="center" vertical="center"/>
    </xf>
    <xf numFmtId="177" fontId="10" fillId="0" borderId="1" xfId="10" applyNumberFormat="1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 wrapText="1"/>
    </xf>
    <xf numFmtId="177" fontId="5" fillId="0" borderId="0" xfId="0" applyNumberFormat="1" applyFont="1" applyFill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 wrapText="1"/>
    </xf>
    <xf numFmtId="177" fontId="3" fillId="0" borderId="1" xfId="2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178" fontId="24" fillId="0" borderId="1" xfId="1" applyNumberFormat="1" applyFont="1" applyFill="1" applyBorder="1" applyAlignment="1">
      <alignment horizontal="center" vertical="center" wrapText="1"/>
    </xf>
    <xf numFmtId="177" fontId="10" fillId="0" borderId="0" xfId="0" applyNumberFormat="1" applyFont="1" applyFill="1" applyAlignment="1">
      <alignment vertical="center"/>
    </xf>
    <xf numFmtId="177" fontId="3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177" fontId="3" fillId="0" borderId="1" xfId="0" applyNumberFormat="1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horizontal="left" vertical="center" wrapText="1"/>
    </xf>
    <xf numFmtId="177" fontId="3" fillId="0" borderId="0" xfId="0" applyNumberFormat="1" applyFont="1" applyFill="1" applyAlignment="1">
      <alignment vertical="center"/>
    </xf>
    <xf numFmtId="176" fontId="5" fillId="0" borderId="0" xfId="0" applyNumberFormat="1" applyFont="1" applyFill="1" applyAlignment="1">
      <alignment vertical="center"/>
    </xf>
    <xf numFmtId="177" fontId="3" fillId="0" borderId="1" xfId="1" applyNumberFormat="1" applyFont="1" applyFill="1" applyBorder="1" applyAlignment="1">
      <alignment horizontal="center" vertical="center" wrapText="1"/>
    </xf>
    <xf numFmtId="176" fontId="22" fillId="0" borderId="0" xfId="0" applyNumberFormat="1" applyFont="1" applyFill="1" applyAlignment="1">
      <alignment vertical="center"/>
    </xf>
    <xf numFmtId="177" fontId="25" fillId="0" borderId="0" xfId="0" applyNumberFormat="1" applyFont="1" applyFill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 wrapText="1"/>
    </xf>
    <xf numFmtId="176" fontId="27" fillId="0" borderId="1" xfId="0" applyNumberFormat="1" applyFont="1" applyFill="1" applyBorder="1" applyAlignment="1">
      <alignment horizontal="center" vertical="center"/>
    </xf>
    <xf numFmtId="176" fontId="27" fillId="0" borderId="1" xfId="0" applyNumberFormat="1" applyFont="1" applyFill="1" applyBorder="1" applyAlignment="1">
      <alignment horizontal="center" vertical="center" wrapText="1"/>
    </xf>
    <xf numFmtId="177" fontId="25" fillId="0" borderId="0" xfId="0" applyNumberFormat="1" applyFont="1" applyFill="1" applyAlignment="1">
      <alignment horizontal="center" vertical="center" wrapText="1"/>
    </xf>
    <xf numFmtId="177" fontId="23" fillId="0" borderId="1" xfId="0" applyNumberFormat="1" applyFont="1" applyFill="1" applyBorder="1" applyAlignment="1">
      <alignment horizontal="center" vertical="center" wrapText="1"/>
    </xf>
    <xf numFmtId="182" fontId="23" fillId="0" borderId="0" xfId="0" applyNumberFormat="1" applyFont="1" applyFill="1" applyBorder="1" applyAlignment="1">
      <alignment horizontal="center" vertical="center"/>
    </xf>
    <xf numFmtId="178" fontId="34" fillId="0" borderId="1" xfId="1" applyNumberFormat="1" applyFont="1" applyFill="1" applyBorder="1" applyAlignment="1">
      <alignment horizontal="center" vertical="center" wrapText="1"/>
    </xf>
    <xf numFmtId="49" fontId="34" fillId="0" borderId="1" xfId="1" applyNumberFormat="1" applyFont="1" applyFill="1" applyBorder="1" applyAlignment="1">
      <alignment horizontal="center" vertical="center" wrapText="1"/>
    </xf>
    <xf numFmtId="49" fontId="35" fillId="0" borderId="1" xfId="1" applyNumberFormat="1" applyFont="1" applyFill="1" applyBorder="1" applyAlignment="1">
      <alignment horizontal="center" vertical="center" wrapText="1"/>
    </xf>
    <xf numFmtId="176" fontId="35" fillId="0" borderId="1" xfId="1" applyFont="1" applyFill="1" applyBorder="1" applyAlignment="1">
      <alignment horizontal="center" vertical="center" wrapText="1"/>
    </xf>
    <xf numFmtId="178" fontId="35" fillId="0" borderId="1" xfId="1" applyNumberFormat="1" applyFont="1" applyFill="1" applyBorder="1" applyAlignment="1">
      <alignment horizontal="center" vertical="center" wrapText="1"/>
    </xf>
    <xf numFmtId="177" fontId="0" fillId="0" borderId="0" xfId="0" applyNumberFormat="1" applyFont="1" applyFill="1" applyAlignment="1">
      <alignment horizontal="center" vertical="center"/>
    </xf>
    <xf numFmtId="177" fontId="13" fillId="0" borderId="1" xfId="10" applyNumberFormat="1" applyFont="1" applyFill="1" applyBorder="1" applyAlignment="1">
      <alignment horizontal="center" vertical="center"/>
    </xf>
    <xf numFmtId="177" fontId="7" fillId="0" borderId="0" xfId="0" applyNumberFormat="1" applyFont="1" applyFill="1" applyAlignment="1">
      <alignment horizontal="center" vertical="center"/>
    </xf>
    <xf numFmtId="182" fontId="8" fillId="0" borderId="1" xfId="0" applyNumberFormat="1" applyFont="1" applyFill="1" applyBorder="1" applyAlignment="1">
      <alignment horizontal="center" vertical="center" wrapText="1"/>
    </xf>
    <xf numFmtId="179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vertical="center" wrapText="1"/>
    </xf>
    <xf numFmtId="176" fontId="10" fillId="2" borderId="1" xfId="2" applyFont="1" applyFill="1" applyBorder="1" applyAlignment="1">
      <alignment horizontal="center" vertical="center" wrapText="1"/>
    </xf>
    <xf numFmtId="0" fontId="11" fillId="2" borderId="0" xfId="0" applyFont="1" applyFill="1" applyAlignment="1"/>
    <xf numFmtId="49" fontId="0" fillId="0" borderId="0" xfId="0" applyNumberFormat="1" applyFont="1" applyFill="1" applyAlignment="1">
      <alignment horizontal="center" vertical="center"/>
    </xf>
    <xf numFmtId="177" fontId="0" fillId="0" borderId="0" xfId="0" applyNumberFormat="1" applyFont="1" applyFill="1" applyAlignment="1">
      <alignment horizontal="center" vertical="center" wrapText="1"/>
    </xf>
    <xf numFmtId="177" fontId="37" fillId="0" borderId="0" xfId="0" applyNumberFormat="1" applyFont="1" applyFill="1" applyAlignment="1">
      <alignment vertical="center"/>
    </xf>
    <xf numFmtId="177" fontId="31" fillId="0" borderId="1" xfId="1" applyNumberFormat="1" applyFont="1" applyFill="1" applyBorder="1" applyAlignment="1">
      <alignment horizontal="center" vertical="center" wrapText="1"/>
    </xf>
    <xf numFmtId="177" fontId="25" fillId="0" borderId="0" xfId="0" applyNumberFormat="1" applyFont="1" applyFill="1" applyAlignment="1">
      <alignment vertical="center"/>
    </xf>
    <xf numFmtId="177" fontId="25" fillId="0" borderId="0" xfId="0" applyNumberFormat="1" applyFont="1" applyFill="1" applyAlignment="1">
      <alignment horizontal="left" vertical="center" wrapText="1"/>
    </xf>
    <xf numFmtId="177" fontId="3" fillId="0" borderId="2" xfId="1" applyNumberFormat="1" applyFont="1" applyFill="1" applyBorder="1" applyAlignment="1">
      <alignment horizontal="center" vertical="center" wrapText="1"/>
    </xf>
    <xf numFmtId="177" fontId="3" fillId="0" borderId="2" xfId="23" applyNumberFormat="1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/>
    </xf>
    <xf numFmtId="177" fontId="3" fillId="0" borderId="1" xfId="23" applyNumberFormat="1" applyFont="1" applyFill="1" applyBorder="1" applyAlignment="1">
      <alignment horizontal="center" vertical="center"/>
    </xf>
    <xf numFmtId="177" fontId="26" fillId="0" borderId="1" xfId="2" applyNumberFormat="1" applyFont="1" applyFill="1" applyBorder="1" applyAlignment="1">
      <alignment horizontal="center" vertical="center" wrapText="1" shrinkToFit="1"/>
    </xf>
    <xf numFmtId="177" fontId="26" fillId="0" borderId="2" xfId="2" applyNumberFormat="1" applyFont="1" applyFill="1" applyBorder="1" applyAlignment="1">
      <alignment horizontal="center" vertical="center" wrapText="1" shrinkToFit="1"/>
    </xf>
    <xf numFmtId="177" fontId="3" fillId="0" borderId="2" xfId="2" applyNumberFormat="1" applyFont="1" applyFill="1" applyBorder="1" applyAlignment="1">
      <alignment horizontal="center" vertical="center"/>
    </xf>
    <xf numFmtId="177" fontId="3" fillId="0" borderId="2" xfId="1" applyNumberFormat="1" applyFont="1" applyFill="1" applyBorder="1" applyAlignment="1">
      <alignment vertical="center" wrapText="1"/>
    </xf>
    <xf numFmtId="177" fontId="3" fillId="0" borderId="2" xfId="0" applyNumberFormat="1" applyFont="1" applyFill="1" applyBorder="1" applyAlignment="1">
      <alignment vertical="center" wrapText="1"/>
    </xf>
    <xf numFmtId="177" fontId="26" fillId="0" borderId="1" xfId="23" applyNumberFormat="1" applyFont="1" applyFill="1" applyBorder="1" applyAlignment="1">
      <alignment horizontal="center" vertical="center" wrapText="1"/>
    </xf>
    <xf numFmtId="177" fontId="3" fillId="0" borderId="1" xfId="7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vertical="center"/>
    </xf>
    <xf numFmtId="177" fontId="10" fillId="0" borderId="2" xfId="1" applyNumberFormat="1" applyFont="1" applyFill="1" applyBorder="1" applyAlignment="1">
      <alignment horizontal="center" vertical="center" wrapText="1"/>
    </xf>
    <xf numFmtId="177" fontId="26" fillId="0" borderId="1" xfId="0" applyNumberFormat="1" applyFont="1" applyFill="1" applyBorder="1" applyAlignment="1">
      <alignment horizontal="center" vertical="center"/>
    </xf>
    <xf numFmtId="179" fontId="27" fillId="0" borderId="1" xfId="0" applyNumberFormat="1" applyFont="1" applyFill="1" applyBorder="1" applyAlignment="1">
      <alignment horizontal="center" vertical="center"/>
    </xf>
    <xf numFmtId="179" fontId="28" fillId="0" borderId="1" xfId="0" applyNumberFormat="1" applyFont="1" applyFill="1" applyBorder="1" applyAlignment="1">
      <alignment horizontal="center" vertical="center"/>
    </xf>
    <xf numFmtId="176" fontId="29" fillId="2" borderId="1" xfId="2" applyNumberFormat="1" applyFont="1" applyFill="1" applyBorder="1" applyAlignment="1">
      <alignment horizontal="center" vertical="center"/>
    </xf>
    <xf numFmtId="176" fontId="30" fillId="0" borderId="1" xfId="0" applyNumberFormat="1" applyFont="1" applyFill="1" applyBorder="1" applyAlignment="1">
      <alignment horizontal="center" vertical="center" wrapText="1"/>
    </xf>
    <xf numFmtId="177" fontId="26" fillId="0" borderId="0" xfId="0" applyNumberFormat="1" applyFont="1" applyFill="1" applyAlignment="1">
      <alignment vertical="center"/>
    </xf>
    <xf numFmtId="177" fontId="26" fillId="0" borderId="1" xfId="0" applyNumberFormat="1" applyFont="1" applyFill="1" applyBorder="1" applyAlignment="1">
      <alignment horizontal="left" vertical="center"/>
    </xf>
    <xf numFmtId="177" fontId="26" fillId="0" borderId="1" xfId="1" applyNumberFormat="1" applyFont="1" applyFill="1" applyBorder="1" applyAlignment="1">
      <alignment horizontal="center" vertical="center" wrapText="1"/>
    </xf>
    <xf numFmtId="177" fontId="26" fillId="0" borderId="1" xfId="1" applyNumberFormat="1" applyFont="1" applyFill="1" applyBorder="1" applyAlignment="1">
      <alignment horizontal="left" vertical="center" wrapText="1"/>
    </xf>
    <xf numFmtId="181" fontId="40" fillId="0" borderId="2" xfId="5" applyNumberFormat="1" applyFont="1" applyFill="1" applyBorder="1" applyAlignment="1">
      <alignment horizontal="center" vertical="center"/>
    </xf>
    <xf numFmtId="181" fontId="40" fillId="0" borderId="3" xfId="5" applyNumberFormat="1" applyFont="1" applyFill="1" applyBorder="1" applyAlignment="1">
      <alignment horizontal="center" vertical="center"/>
    </xf>
    <xf numFmtId="181" fontId="40" fillId="0" borderId="1" xfId="5" applyNumberFormat="1" applyFont="1" applyFill="1" applyBorder="1" applyAlignment="1">
      <alignment horizontal="center" vertical="center"/>
    </xf>
    <xf numFmtId="181" fontId="9" fillId="0" borderId="1" xfId="0" applyNumberFormat="1" applyFont="1" applyFill="1" applyBorder="1" applyAlignment="1">
      <alignment horizontal="center" vertical="center" wrapText="1"/>
    </xf>
    <xf numFmtId="181" fontId="9" fillId="2" borderId="1" xfId="0" applyNumberFormat="1" applyFont="1" applyFill="1" applyBorder="1" applyAlignment="1">
      <alignment horizontal="center" vertical="center" wrapText="1"/>
    </xf>
    <xf numFmtId="181" fontId="26" fillId="0" borderId="2" xfId="2" applyNumberFormat="1" applyFont="1" applyFill="1" applyBorder="1" applyAlignment="1">
      <alignment horizontal="center" vertical="center" wrapText="1" shrinkToFit="1"/>
    </xf>
    <xf numFmtId="181" fontId="26" fillId="0" borderId="1" xfId="23" applyNumberFormat="1" applyFont="1" applyFill="1" applyBorder="1" applyAlignment="1">
      <alignment horizontal="center" vertical="center" wrapText="1"/>
    </xf>
    <xf numFmtId="181" fontId="3" fillId="0" borderId="1" xfId="0" applyNumberFormat="1" applyFont="1" applyFill="1" applyBorder="1" applyAlignment="1">
      <alignment horizontal="center" vertical="center" wrapText="1"/>
    </xf>
    <xf numFmtId="181" fontId="3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181" fontId="26" fillId="0" borderId="1" xfId="0" applyNumberFormat="1" applyFont="1" applyFill="1" applyBorder="1" applyAlignment="1">
      <alignment horizontal="center" vertical="center"/>
    </xf>
    <xf numFmtId="181" fontId="26" fillId="0" borderId="1" xfId="1" applyNumberFormat="1" applyFont="1" applyFill="1" applyBorder="1" applyAlignment="1">
      <alignment horizontal="center" vertical="center" wrapText="1"/>
    </xf>
    <xf numFmtId="177" fontId="16" fillId="0" borderId="1" xfId="0" applyNumberFormat="1" applyFont="1" applyFill="1" applyBorder="1" applyAlignment="1">
      <alignment horizontal="center" vertical="center"/>
    </xf>
    <xf numFmtId="177" fontId="41" fillId="0" borderId="1" xfId="0" applyNumberFormat="1" applyFont="1" applyFill="1" applyBorder="1" applyAlignment="1">
      <alignment horizontal="center" vertical="center"/>
    </xf>
    <xf numFmtId="177" fontId="41" fillId="0" borderId="1" xfId="1" applyNumberFormat="1" applyFont="1" applyFill="1" applyBorder="1" applyAlignment="1">
      <alignment horizontal="center" vertical="center" wrapText="1"/>
    </xf>
    <xf numFmtId="178" fontId="39" fillId="3" borderId="1" xfId="1" applyNumberFormat="1" applyFont="1" applyFill="1" applyBorder="1" applyAlignment="1">
      <alignment horizontal="center" vertical="center" wrapText="1"/>
    </xf>
    <xf numFmtId="178" fontId="35" fillId="3" borderId="1" xfId="1" applyNumberFormat="1" applyFont="1" applyFill="1" applyBorder="1" applyAlignment="1">
      <alignment horizontal="center" vertical="center" wrapText="1"/>
    </xf>
    <xf numFmtId="178" fontId="39" fillId="4" borderId="1" xfId="1" applyNumberFormat="1" applyFont="1" applyFill="1" applyBorder="1" applyAlignment="1">
      <alignment horizontal="center" vertical="center" wrapText="1"/>
    </xf>
    <xf numFmtId="177" fontId="36" fillId="0" borderId="4" xfId="1" applyNumberFormat="1" applyFont="1" applyFill="1" applyBorder="1" applyAlignment="1">
      <alignment horizontal="center" vertical="center"/>
    </xf>
    <xf numFmtId="177" fontId="36" fillId="0" borderId="5" xfId="1" applyNumberFormat="1" applyFont="1" applyFill="1" applyBorder="1" applyAlignment="1">
      <alignment horizontal="center" vertical="center"/>
    </xf>
    <xf numFmtId="176" fontId="33" fillId="0" borderId="0" xfId="1" applyFont="1" applyFill="1" applyBorder="1" applyAlignment="1">
      <alignment horizontal="center" vertical="center"/>
    </xf>
  </cellXfs>
  <cellStyles count="24">
    <cellStyle name="Style 1" xfId="8"/>
    <cellStyle name="百分比 2" xfId="16"/>
    <cellStyle name="常规" xfId="0" builtinId="0"/>
    <cellStyle name="常规 10 2 4" xfId="18"/>
    <cellStyle name="常规 2" xfId="11"/>
    <cellStyle name="常规 223" xfId="17"/>
    <cellStyle name="常规 3" xfId="12"/>
    <cellStyle name="常规 4" xfId="19"/>
    <cellStyle name="貨幣_Quote-Opal-worksheet-2007-1029-b" xfId="22"/>
    <cellStyle name="一般 10" xfId="14"/>
    <cellStyle name="一般 2" xfId="7"/>
    <cellStyle name="一般 2 5" xfId="15"/>
    <cellStyle name="一般 3" xfId="1"/>
    <cellStyle name="一般 3 3" xfId="20"/>
    <cellStyle name="一般 4" xfId="13"/>
    <cellStyle name="一般 5" xfId="5"/>
    <cellStyle name="一般 6" xfId="4"/>
    <cellStyle name="一般 7" xfId="3"/>
    <cellStyle name="一般 8" xfId="21"/>
    <cellStyle name="一般 9" xfId="6"/>
    <cellStyle name="一般_0208群光出货排程 2" xfId="9"/>
    <cellStyle name="一般_Mibtech Tooling List_080627" xfId="23"/>
    <cellStyle name="一般_Mibtech Tooling List_080627 2" xfId="2"/>
    <cellStyle name="一般_Mibtech Tooling List_080627 3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38100</xdr:rowOff>
    </xdr:from>
    <xdr:to>
      <xdr:col>16</xdr:col>
      <xdr:colOff>541211</xdr:colOff>
      <xdr:row>102</xdr:row>
      <xdr:rowOff>37028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648950"/>
          <a:ext cx="13714286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9524</xdr:rowOff>
    </xdr:from>
    <xdr:to>
      <xdr:col>16</xdr:col>
      <xdr:colOff>541211</xdr:colOff>
      <xdr:row>52</xdr:row>
      <xdr:rowOff>132277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6558"/>
        <a:stretch/>
      </xdr:blipFill>
      <xdr:spPr>
        <a:xfrm>
          <a:off x="0" y="3590924"/>
          <a:ext cx="13714286" cy="71522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95250</xdr:rowOff>
    </xdr:from>
    <xdr:to>
      <xdr:col>19</xdr:col>
      <xdr:colOff>684086</xdr:colOff>
      <xdr:row>30</xdr:row>
      <xdr:rowOff>57150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780" b="21434"/>
        <a:stretch/>
      </xdr:blipFill>
      <xdr:spPr>
        <a:xfrm>
          <a:off x="0" y="276225"/>
          <a:ext cx="13714286" cy="5210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104775</xdr:rowOff>
    </xdr:from>
    <xdr:to>
      <xdr:col>13</xdr:col>
      <xdr:colOff>342900</xdr:colOff>
      <xdr:row>65</xdr:row>
      <xdr:rowOff>133351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7224" r="32492" b="6432"/>
        <a:stretch/>
      </xdr:blipFill>
      <xdr:spPr>
        <a:xfrm>
          <a:off x="0" y="5353050"/>
          <a:ext cx="9258300" cy="65436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8</xdr:row>
      <xdr:rowOff>9525</xdr:rowOff>
    </xdr:from>
    <xdr:to>
      <xdr:col>11</xdr:col>
      <xdr:colOff>152400</xdr:colOff>
      <xdr:row>36</xdr:row>
      <xdr:rowOff>152401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558" r="44507" b="20657"/>
        <a:stretch/>
      </xdr:blipFill>
      <xdr:spPr>
        <a:xfrm>
          <a:off x="85725" y="1457325"/>
          <a:ext cx="7610475" cy="52101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171450</xdr:rowOff>
    </xdr:from>
    <xdr:to>
      <xdr:col>19</xdr:col>
      <xdr:colOff>684086</xdr:colOff>
      <xdr:row>34</xdr:row>
      <xdr:rowOff>123825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6780" b="14100"/>
        <a:stretch/>
      </xdr:blipFill>
      <xdr:spPr>
        <a:xfrm>
          <a:off x="0" y="1438275"/>
          <a:ext cx="13714286" cy="5924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57149</xdr:rowOff>
    </xdr:from>
    <xdr:to>
      <xdr:col>19</xdr:col>
      <xdr:colOff>684086</xdr:colOff>
      <xdr:row>57</xdr:row>
      <xdr:rowOff>66675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7894" b="13433"/>
        <a:stretch/>
      </xdr:blipFill>
      <xdr:spPr>
        <a:xfrm>
          <a:off x="0" y="7296149"/>
          <a:ext cx="13714286" cy="41719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19</xdr:col>
      <xdr:colOff>684086</xdr:colOff>
      <xdr:row>24</xdr:row>
      <xdr:rowOff>19050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335" b="33103"/>
        <a:stretch/>
      </xdr:blipFill>
      <xdr:spPr>
        <a:xfrm>
          <a:off x="0" y="114300"/>
          <a:ext cx="13714286" cy="4248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8"/>
  <sheetViews>
    <sheetView tabSelected="1" topLeftCell="E1" workbookViewId="0">
      <selection activeCell="J10" sqref="J10"/>
    </sheetView>
  </sheetViews>
  <sheetFormatPr defaultColWidth="9" defaultRowHeight="13.5"/>
  <cols>
    <col min="1" max="1" width="4.75" style="22" customWidth="1"/>
    <col min="2" max="2" width="7.5" style="22" customWidth="1"/>
    <col min="3" max="3" width="6" style="22" customWidth="1"/>
    <col min="4" max="4" width="13" style="22" customWidth="1"/>
    <col min="5" max="5" width="5.875" style="22" customWidth="1"/>
    <col min="6" max="6" width="9" style="22"/>
    <col min="7" max="7" width="9.875" style="22" customWidth="1"/>
    <col min="8" max="8" width="15.625" style="22" customWidth="1"/>
    <col min="9" max="9" width="14" style="26" customWidth="1"/>
    <col min="10" max="10" width="5.25" style="26" customWidth="1"/>
    <col min="11" max="12" width="15.5" style="26" customWidth="1"/>
    <col min="13" max="16" width="12.75" style="26" customWidth="1"/>
    <col min="17" max="17" width="9" style="22"/>
    <col min="18" max="18" width="18.625" style="47" customWidth="1"/>
    <col min="19" max="19" width="19.75" style="48" customWidth="1"/>
    <col min="20" max="16384" width="9" style="47"/>
  </cols>
  <sheetData>
    <row r="1" spans="1:20" s="45" customFormat="1" ht="29.25" customHeight="1">
      <c r="A1" s="88" t="s">
        <v>32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</row>
    <row r="2" spans="1:20" ht="36.75" customHeight="1">
      <c r="A2" s="46" t="s">
        <v>0</v>
      </c>
      <c r="B2" s="46" t="s">
        <v>23</v>
      </c>
      <c r="C2" s="46" t="s">
        <v>24</v>
      </c>
      <c r="D2" s="46" t="s">
        <v>25</v>
      </c>
      <c r="E2" s="46" t="s">
        <v>26</v>
      </c>
      <c r="F2" s="46" t="s">
        <v>27</v>
      </c>
      <c r="G2" s="46" t="s">
        <v>28</v>
      </c>
      <c r="H2" s="46" t="s">
        <v>6</v>
      </c>
      <c r="I2" s="46" t="s">
        <v>7</v>
      </c>
      <c r="J2" s="12" t="s">
        <v>31</v>
      </c>
      <c r="K2" s="86" t="s">
        <v>85</v>
      </c>
      <c r="L2" s="85" t="s">
        <v>84</v>
      </c>
      <c r="M2" s="85" t="s">
        <v>88</v>
      </c>
      <c r="N2" s="85" t="s">
        <v>92</v>
      </c>
      <c r="O2" s="85" t="s">
        <v>90</v>
      </c>
      <c r="P2" s="85" t="s">
        <v>93</v>
      </c>
      <c r="Q2" s="46" t="s">
        <v>91</v>
      </c>
      <c r="R2" s="46" t="s">
        <v>29</v>
      </c>
      <c r="S2" s="46" t="s">
        <v>10</v>
      </c>
      <c r="T2" s="47" t="s">
        <v>77</v>
      </c>
    </row>
    <row r="3" spans="1:20" s="18" customFormat="1" ht="29.25" customHeight="1">
      <c r="A3" s="49">
        <v>1</v>
      </c>
      <c r="B3" s="50">
        <v>3129</v>
      </c>
      <c r="C3" s="50" t="s">
        <v>20</v>
      </c>
      <c r="D3" s="51">
        <v>60</v>
      </c>
      <c r="E3" s="51">
        <v>20</v>
      </c>
      <c r="F3" s="14" t="s">
        <v>17</v>
      </c>
      <c r="G3" s="52" t="s">
        <v>33</v>
      </c>
      <c r="H3" s="52" t="s">
        <v>34</v>
      </c>
      <c r="I3" s="53" t="s">
        <v>35</v>
      </c>
      <c r="J3" s="54"/>
      <c r="K3" s="71">
        <f>(((50.7+7)/3600*E3/2)*1.13)/2</f>
        <v>9.055694444444444E-2</v>
      </c>
      <c r="L3" s="76">
        <v>8.8999999999999996E-2</v>
      </c>
      <c r="M3" s="76"/>
      <c r="N3" s="76"/>
      <c r="O3" s="76" t="s">
        <v>94</v>
      </c>
      <c r="P3" s="76">
        <v>9.0999999999999998E-2</v>
      </c>
      <c r="Q3" s="55" t="s">
        <v>78</v>
      </c>
      <c r="R3" s="56" t="s">
        <v>37</v>
      </c>
      <c r="S3" s="57" t="s">
        <v>79</v>
      </c>
      <c r="T3" s="18">
        <v>1</v>
      </c>
    </row>
    <row r="4" spans="1:20" s="18" customFormat="1" ht="29.25" customHeight="1">
      <c r="A4" s="49">
        <v>2</v>
      </c>
      <c r="B4" s="50">
        <v>3124</v>
      </c>
      <c r="C4" s="50" t="s">
        <v>20</v>
      </c>
      <c r="D4" s="51">
        <v>80</v>
      </c>
      <c r="E4" s="51">
        <v>24</v>
      </c>
      <c r="F4" s="14" t="s">
        <v>17</v>
      </c>
      <c r="G4" s="52" t="s">
        <v>33</v>
      </c>
      <c r="H4" s="52" t="s">
        <v>38</v>
      </c>
      <c r="I4" s="58" t="s">
        <v>39</v>
      </c>
      <c r="J4" s="58"/>
      <c r="K4" s="71">
        <f>(((50.7+7)/3600*E4/2)*1.13)/2</f>
        <v>0.10866833333333334</v>
      </c>
      <c r="L4" s="77">
        <v>0.107</v>
      </c>
      <c r="M4" s="77"/>
      <c r="N4" s="77"/>
      <c r="O4" s="76" t="s">
        <v>94</v>
      </c>
      <c r="P4" s="77">
        <v>0.109</v>
      </c>
      <c r="Q4" s="10" t="s">
        <v>36</v>
      </c>
      <c r="R4" s="56" t="s">
        <v>37</v>
      </c>
      <c r="S4" s="57" t="s">
        <v>40</v>
      </c>
      <c r="T4" s="18">
        <v>1</v>
      </c>
    </row>
    <row r="5" spans="1:20" s="18" customFormat="1" ht="29.25" customHeight="1">
      <c r="A5" s="49">
        <v>3</v>
      </c>
      <c r="B5" s="82">
        <v>2815</v>
      </c>
      <c r="C5" s="14">
        <v>2</v>
      </c>
      <c r="D5" s="59" t="s">
        <v>41</v>
      </c>
      <c r="E5" s="59">
        <v>28</v>
      </c>
      <c r="F5" s="14" t="s">
        <v>42</v>
      </c>
      <c r="G5" s="14" t="s">
        <v>43</v>
      </c>
      <c r="H5" s="14" t="s">
        <v>44</v>
      </c>
      <c r="I5" s="23" t="s">
        <v>86</v>
      </c>
      <c r="J5" s="23"/>
      <c r="K5" s="72">
        <f>(67.6/3600*E5/C5)*1.13</f>
        <v>0.29706444444444435</v>
      </c>
      <c r="L5" s="78">
        <v>0.26900000000000002</v>
      </c>
      <c r="M5" s="78">
        <v>0.29499999999999998</v>
      </c>
      <c r="N5" s="78"/>
      <c r="O5" s="78"/>
      <c r="P5" s="78"/>
      <c r="Q5" s="10" t="s">
        <v>78</v>
      </c>
      <c r="R5" s="60" t="s">
        <v>19</v>
      </c>
      <c r="S5" s="16" t="s">
        <v>80</v>
      </c>
      <c r="T5" s="18">
        <v>1</v>
      </c>
    </row>
    <row r="6" spans="1:20" s="67" customFormat="1" ht="29.25" customHeight="1">
      <c r="A6" s="61">
        <v>4</v>
      </c>
      <c r="B6" s="83">
        <v>2358</v>
      </c>
      <c r="C6" s="63">
        <v>8</v>
      </c>
      <c r="D6" s="64" t="s">
        <v>12</v>
      </c>
      <c r="E6" s="63">
        <v>27</v>
      </c>
      <c r="F6" s="65" t="s">
        <v>22</v>
      </c>
      <c r="G6" s="24" t="s">
        <v>45</v>
      </c>
      <c r="H6" s="25" t="s">
        <v>46</v>
      </c>
      <c r="I6" s="66" t="s">
        <v>47</v>
      </c>
      <c r="J6" s="15"/>
      <c r="K6" s="72">
        <f>(62/3600*E6/C6)*1.13</f>
        <v>6.5681249999999983E-2</v>
      </c>
      <c r="L6" s="79">
        <v>5.8999999999999997E-2</v>
      </c>
      <c r="M6" s="79">
        <v>5.8999999999999997E-2</v>
      </c>
      <c r="N6" s="79">
        <v>5.8999999999999997E-2</v>
      </c>
      <c r="O6" s="79"/>
      <c r="P6" s="79"/>
      <c r="Q6" s="10" t="s">
        <v>48</v>
      </c>
      <c r="R6" s="16"/>
      <c r="S6" s="17" t="s">
        <v>49</v>
      </c>
      <c r="T6" s="67">
        <v>1</v>
      </c>
    </row>
    <row r="7" spans="1:20" s="19" customFormat="1" ht="29.25" customHeight="1">
      <c r="A7" s="61">
        <v>5</v>
      </c>
      <c r="B7" s="83">
        <v>2377</v>
      </c>
      <c r="C7" s="62">
        <v>8</v>
      </c>
      <c r="D7" s="62" t="s">
        <v>11</v>
      </c>
      <c r="E7" s="62">
        <v>28</v>
      </c>
      <c r="F7" s="62" t="s">
        <v>14</v>
      </c>
      <c r="G7" s="62" t="s">
        <v>81</v>
      </c>
      <c r="H7" s="62" t="s">
        <v>50</v>
      </c>
      <c r="I7" s="62" t="s">
        <v>87</v>
      </c>
      <c r="J7" s="62"/>
      <c r="K7" s="72">
        <f>(49/3600*E7/C7)*1.13</f>
        <v>5.3831944444444432E-2</v>
      </c>
      <c r="L7" s="80">
        <v>5.3999999999999999E-2</v>
      </c>
      <c r="M7" s="80">
        <v>5.3999999999999999E-2</v>
      </c>
      <c r="N7" s="80">
        <v>5.3999999999999999E-2</v>
      </c>
      <c r="O7" s="80"/>
      <c r="P7" s="80"/>
      <c r="Q7" s="62" t="s">
        <v>48</v>
      </c>
      <c r="R7" s="62"/>
      <c r="S7" s="68" t="s">
        <v>82</v>
      </c>
      <c r="T7" s="13">
        <v>1</v>
      </c>
    </row>
    <row r="8" spans="1:20" s="21" customFormat="1" ht="29.25" customHeight="1">
      <c r="A8" s="20">
        <v>6</v>
      </c>
      <c r="B8" s="84">
        <v>2067</v>
      </c>
      <c r="C8" s="69">
        <v>4</v>
      </c>
      <c r="D8" s="69" t="s">
        <v>11</v>
      </c>
      <c r="E8" s="69">
        <v>25</v>
      </c>
      <c r="F8" s="69" t="s">
        <v>51</v>
      </c>
      <c r="G8" s="69" t="s">
        <v>52</v>
      </c>
      <c r="H8" s="69" t="s">
        <v>53</v>
      </c>
      <c r="I8" s="69">
        <v>201146010701</v>
      </c>
      <c r="J8" s="69"/>
      <c r="K8" s="72">
        <f>(49/3600*E8/C8)*1.13</f>
        <v>9.6128472222222205E-2</v>
      </c>
      <c r="L8" s="81">
        <v>9.6000000000000002E-2</v>
      </c>
      <c r="M8" s="81">
        <v>9.6000000000000002E-2</v>
      </c>
      <c r="N8" s="81">
        <v>9.6000000000000002E-2</v>
      </c>
      <c r="O8" s="81"/>
      <c r="P8" s="81"/>
      <c r="Q8" s="69" t="s">
        <v>48</v>
      </c>
      <c r="R8" s="69"/>
      <c r="S8" s="70" t="s">
        <v>83</v>
      </c>
      <c r="T8" s="67">
        <v>1</v>
      </c>
    </row>
  </sheetData>
  <mergeCells count="1">
    <mergeCell ref="A1:S1"/>
  </mergeCells>
  <phoneticPr fontId="4" type="noConversion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36" sqref="Q36"/>
    </sheetView>
  </sheetViews>
  <sheetFormatPr defaultRowHeight="14.25"/>
  <sheetData/>
  <phoneticPr fontId="4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O23" sqref="O23"/>
    </sheetView>
  </sheetViews>
  <sheetFormatPr defaultRowHeight="14.25"/>
  <sheetData/>
  <phoneticPr fontId="4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workbookViewId="0">
      <selection activeCell="I16" sqref="I16"/>
    </sheetView>
  </sheetViews>
  <sheetFormatPr defaultColWidth="9" defaultRowHeight="14.25"/>
  <cols>
    <col min="1" max="1" width="9" style="34"/>
    <col min="2" max="2" width="12.125" style="43" customWidth="1"/>
    <col min="3" max="3" width="10.125" style="43" customWidth="1"/>
    <col min="4" max="4" width="12.375" style="43" customWidth="1"/>
    <col min="5" max="5" width="9" style="43"/>
    <col min="6" max="6" width="9" style="34"/>
    <col min="7" max="7" width="16.125" style="34" customWidth="1"/>
    <col min="8" max="8" width="20" style="34" customWidth="1"/>
    <col min="9" max="12" width="16.625" style="34" customWidth="1"/>
    <col min="13" max="13" width="21" style="44" customWidth="1"/>
    <col min="14" max="14" width="19.75" style="44" customWidth="1"/>
    <col min="15" max="15" width="29.5" style="34" customWidth="1"/>
    <col min="16" max="16384" width="9" style="34"/>
  </cols>
  <sheetData>
    <row r="1" spans="1:15" s="28" customFormat="1" ht="23.25">
      <c r="A1" s="90" t="s">
        <v>56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</row>
    <row r="2" spans="1:15" ht="36.75">
      <c r="A2" s="29" t="s">
        <v>0</v>
      </c>
      <c r="B2" s="30" t="s">
        <v>1</v>
      </c>
      <c r="C2" s="30" t="s">
        <v>2</v>
      </c>
      <c r="D2" s="30" t="s">
        <v>3</v>
      </c>
      <c r="E2" s="31" t="s">
        <v>4</v>
      </c>
      <c r="F2" s="32" t="s">
        <v>5</v>
      </c>
      <c r="G2" s="32" t="s">
        <v>18</v>
      </c>
      <c r="H2" s="32" t="s">
        <v>6</v>
      </c>
      <c r="I2" s="33" t="s">
        <v>7</v>
      </c>
      <c r="J2" s="86" t="s">
        <v>85</v>
      </c>
      <c r="K2" s="87" t="s">
        <v>84</v>
      </c>
      <c r="L2" s="85" t="s">
        <v>89</v>
      </c>
      <c r="M2" s="32" t="s">
        <v>8</v>
      </c>
      <c r="N2" s="32" t="s">
        <v>9</v>
      </c>
      <c r="O2" s="32" t="s">
        <v>10</v>
      </c>
    </row>
    <row r="3" spans="1:15" s="8" customFormat="1" ht="28.5">
      <c r="A3" s="4">
        <v>1</v>
      </c>
      <c r="B3" s="1">
        <v>3155</v>
      </c>
      <c r="C3" s="2" t="s">
        <v>21</v>
      </c>
      <c r="D3" s="2" t="s">
        <v>13</v>
      </c>
      <c r="E3" s="2">
        <v>30</v>
      </c>
      <c r="F3" s="35" t="s">
        <v>54</v>
      </c>
      <c r="G3" s="6" t="s">
        <v>57</v>
      </c>
      <c r="H3" s="2" t="s">
        <v>58</v>
      </c>
      <c r="I3" s="9" t="s">
        <v>59</v>
      </c>
      <c r="J3" s="72">
        <f>((72.8/3600*E3/1)*1.13)/2</f>
        <v>0.34276666666666666</v>
      </c>
      <c r="K3" s="74">
        <v>0.33900000000000002</v>
      </c>
      <c r="L3" s="74">
        <v>0.33900000000000002</v>
      </c>
      <c r="M3" s="27" t="s">
        <v>30</v>
      </c>
      <c r="N3" s="9" t="s">
        <v>60</v>
      </c>
      <c r="O3" s="27" t="s">
        <v>61</v>
      </c>
    </row>
    <row r="4" spans="1:15" s="8" customFormat="1" ht="28.5" hidden="1">
      <c r="A4" s="4">
        <v>2</v>
      </c>
      <c r="B4" s="2">
        <v>683</v>
      </c>
      <c r="C4" s="2">
        <v>4</v>
      </c>
      <c r="D4" s="2" t="s">
        <v>15</v>
      </c>
      <c r="E4" s="2">
        <v>27</v>
      </c>
      <c r="F4" s="5" t="s">
        <v>16</v>
      </c>
      <c r="G4" s="6" t="s">
        <v>62</v>
      </c>
      <c r="H4" s="2" t="s">
        <v>63</v>
      </c>
      <c r="I4" s="2">
        <v>201031011402</v>
      </c>
      <c r="J4" s="71">
        <f>(46.3/3600*E4/C4)*1.13</f>
        <v>9.809812499999998E-2</v>
      </c>
      <c r="K4" s="74">
        <v>9.0999999999999998E-2</v>
      </c>
      <c r="L4" s="74"/>
      <c r="M4" s="7" t="s">
        <v>30</v>
      </c>
      <c r="N4" s="9" t="s">
        <v>64</v>
      </c>
      <c r="O4" s="37" t="s">
        <v>65</v>
      </c>
    </row>
    <row r="5" spans="1:15" s="8" customFormat="1" ht="28.5" hidden="1">
      <c r="A5" s="4">
        <v>3</v>
      </c>
      <c r="B5" s="2">
        <v>684</v>
      </c>
      <c r="C5" s="2">
        <v>4</v>
      </c>
      <c r="D5" s="2" t="s">
        <v>15</v>
      </c>
      <c r="E5" s="2">
        <v>21</v>
      </c>
      <c r="F5" s="5" t="s">
        <v>16</v>
      </c>
      <c r="G5" s="6" t="s">
        <v>66</v>
      </c>
      <c r="H5" s="2" t="s">
        <v>67</v>
      </c>
      <c r="I5" s="2">
        <v>201031011401</v>
      </c>
      <c r="J5" s="71">
        <f>(46.3/3600*E5/C5)*1.13</f>
        <v>7.629854166666665E-2</v>
      </c>
      <c r="K5" s="74">
        <v>7.0999999999999994E-2</v>
      </c>
      <c r="L5" s="74"/>
      <c r="M5" s="7" t="s">
        <v>30</v>
      </c>
      <c r="N5" s="9" t="s">
        <v>55</v>
      </c>
      <c r="O5" s="37" t="s">
        <v>68</v>
      </c>
    </row>
    <row r="6" spans="1:15" s="42" customFormat="1" ht="28.5" hidden="1">
      <c r="A6" s="4">
        <v>4</v>
      </c>
      <c r="B6" s="3" t="s">
        <v>69</v>
      </c>
      <c r="C6" s="38">
        <v>8</v>
      </c>
      <c r="D6" s="39" t="s">
        <v>70</v>
      </c>
      <c r="E6" s="38">
        <v>24</v>
      </c>
      <c r="F6" s="41" t="s">
        <v>71</v>
      </c>
      <c r="G6" s="11" t="s">
        <v>72</v>
      </c>
      <c r="H6" s="11" t="s">
        <v>73</v>
      </c>
      <c r="I6" s="40" t="s">
        <v>74</v>
      </c>
      <c r="J6" s="73">
        <f>(46.3/3600*E6/C6)*1.13</f>
        <v>4.3599166666666661E-2</v>
      </c>
      <c r="K6" s="75">
        <v>0.04</v>
      </c>
      <c r="L6" s="75"/>
      <c r="M6" s="7" t="s">
        <v>30</v>
      </c>
      <c r="N6" s="11" t="s">
        <v>75</v>
      </c>
      <c r="O6" s="39" t="s">
        <v>76</v>
      </c>
    </row>
    <row r="8" spans="1:15" ht="15.75">
      <c r="G8" s="36"/>
    </row>
  </sheetData>
  <mergeCells count="1">
    <mergeCell ref="A1:O1"/>
  </mergeCells>
  <phoneticPr fontId="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" sqref="E1"/>
    </sheetView>
  </sheetViews>
  <sheetFormatPr defaultRowHeight="14.25"/>
  <sheetData/>
  <phoneticPr fontId="4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honeticPr fontId="4" type="noConversion"/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祥义转宝隆 茁腾 </vt:lpstr>
      <vt:lpstr>顶勤 回复7.7</vt:lpstr>
      <vt:lpstr>宏和回复6.29</vt:lpstr>
      <vt:lpstr>众鹰转宝隆 </vt:lpstr>
      <vt:lpstr>宝隆回复</vt:lpstr>
      <vt:lpstr>邮件附件只针对红色字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2021-07-07T02:05:39Z</dcterms:modified>
</cp:coreProperties>
</file>