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21.3.17" sheetId="1" r:id="rId1"/>
    <sheet name="山圣回复" sheetId="6" r:id="rId2"/>
    <sheet name="梅庄回复" sheetId="4" r:id="rId3"/>
    <sheet name="茁腾回复" sheetId="5" r:id="rId4"/>
    <sheet name="臻泽回复" sheetId="3" r:id="rId5"/>
    <sheet name="顶勤 回复" sheetId="2" r:id="rId6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7" i="1" l="1"/>
  <c r="I8" i="1"/>
  <c r="I6" i="1"/>
  <c r="I5" i="1"/>
  <c r="I4" i="1"/>
  <c r="I3" i="1"/>
  <c r="I2" i="1"/>
</calcChain>
</file>

<file path=xl/sharedStrings.xml><?xml version="1.0" encoding="utf-8"?>
<sst xmlns="http://schemas.openxmlformats.org/spreadsheetml/2006/main" count="98" uniqueCount="86">
  <si>
    <t>序号</t>
    <phoneticPr fontId="2" type="noConversion"/>
  </si>
  <si>
    <t>模號</t>
    <phoneticPr fontId="5" type="noConversion"/>
  </si>
  <si>
    <t>穴數</t>
    <phoneticPr fontId="5" type="noConversion"/>
  </si>
  <si>
    <t>噸位</t>
    <phoneticPr fontId="5" type="noConversion"/>
  </si>
  <si>
    <t>週期</t>
    <phoneticPr fontId="5" type="noConversion"/>
  </si>
  <si>
    <t>機種</t>
    <phoneticPr fontId="5" type="noConversion"/>
  </si>
  <si>
    <t>品名</t>
  </si>
  <si>
    <t>品號</t>
  </si>
  <si>
    <t>產品單重(G)</t>
    <phoneticPr fontId="5" type="noConversion"/>
  </si>
  <si>
    <t>水口單重(G)</t>
    <phoneticPr fontId="5" type="noConversion"/>
  </si>
  <si>
    <t>材料</t>
    <phoneticPr fontId="5" type="noConversion"/>
  </si>
  <si>
    <t>模具尺寸</t>
    <phoneticPr fontId="5" type="noConversion"/>
  </si>
  <si>
    <t>标准用人</t>
    <phoneticPr fontId="2" type="noConversion"/>
  </si>
  <si>
    <t>实际用人</t>
    <phoneticPr fontId="2" type="noConversion"/>
  </si>
  <si>
    <t>委外廠商</t>
  </si>
  <si>
    <t>生产需用专用治具及设备</t>
    <phoneticPr fontId="2" type="noConversion"/>
  </si>
  <si>
    <t>测量专用治具</t>
    <phoneticPr fontId="2" type="noConversion"/>
  </si>
  <si>
    <t>模具可外发时间</t>
    <phoneticPr fontId="2" type="noConversion"/>
  </si>
  <si>
    <t>Forecast /月</t>
    <phoneticPr fontId="2" type="noConversion"/>
  </si>
  <si>
    <t>备注</t>
    <phoneticPr fontId="5" type="noConversion"/>
  </si>
  <si>
    <t>CICI</t>
  </si>
  <si>
    <t>BACK-HOUSING</t>
    <phoneticPr fontId="2" type="noConversion"/>
  </si>
  <si>
    <t>104367003001A</t>
    <phoneticPr fontId="2" type="noConversion"/>
  </si>
  <si>
    <t>7.25</t>
    <phoneticPr fontId="2" type="noConversion"/>
  </si>
  <si>
    <t>PC+ABS/COVESTRO/FR630GR_900112/BLACK</t>
  </si>
  <si>
    <t>500X330X406</t>
    <phoneticPr fontId="11" type="noConversion"/>
  </si>
  <si>
    <t>1.机械手取出装吸塑盒设备（评估中）</t>
  </si>
  <si>
    <t>FX-367-001/002</t>
    <phoneticPr fontId="2" type="noConversion"/>
  </si>
  <si>
    <t>BACK_HOLDER_CASE</t>
    <phoneticPr fontId="14" type="noConversion"/>
  </si>
  <si>
    <t>201367011402A</t>
    <phoneticPr fontId="2" type="noConversion"/>
  </si>
  <si>
    <t>550X350X386</t>
    <phoneticPr fontId="11" type="noConversion"/>
  </si>
  <si>
    <t>1.热熔螺母治具
2.印刷治具
3.机械手取出祛水口热熔螺母一体化设备（评估中）
4：机械手专用去出治具F X-367-023</t>
    <phoneticPr fontId="2" type="noConversion"/>
  </si>
  <si>
    <t>FX-367-006</t>
    <phoneticPr fontId="2" type="noConversion"/>
  </si>
  <si>
    <t>BACK_HOLDER_COVER</t>
    <phoneticPr fontId="14" type="noConversion"/>
  </si>
  <si>
    <t>104367003005A</t>
    <phoneticPr fontId="2" type="noConversion"/>
  </si>
  <si>
    <t>2.58</t>
    <phoneticPr fontId="2" type="noConversion"/>
  </si>
  <si>
    <t>300X300X336</t>
    <phoneticPr fontId="11" type="noConversion"/>
  </si>
  <si>
    <t>1.机械手取出治具
2.祛水口治具（评估中）</t>
  </si>
  <si>
    <t>FX-367-007</t>
  </si>
  <si>
    <t xml:space="preserve"> FRONT_HOLDER</t>
    <phoneticPr fontId="14" type="noConversion"/>
  </si>
  <si>
    <t>104367003008A</t>
    <phoneticPr fontId="2" type="noConversion"/>
  </si>
  <si>
    <t>1.26</t>
    <phoneticPr fontId="2" type="noConversion"/>
  </si>
  <si>
    <t>TPE/8201-701H-B003/70A/CLEAR</t>
  </si>
  <si>
    <t>500X380X421</t>
    <phoneticPr fontId="11" type="noConversion"/>
  </si>
  <si>
    <t>1.机械手取出治具（评估中）</t>
  </si>
  <si>
    <t>FX-367-010</t>
    <phoneticPr fontId="2" type="noConversion"/>
  </si>
  <si>
    <t>BASE_STAND_COVER</t>
    <phoneticPr fontId="14" type="noConversion"/>
  </si>
  <si>
    <t>104367003007A</t>
    <phoneticPr fontId="2" type="noConversion"/>
  </si>
  <si>
    <t>1.67</t>
    <phoneticPr fontId="2" type="noConversion"/>
  </si>
  <si>
    <t>300X300X291</t>
  </si>
  <si>
    <t>1.自动埋螺母设备（制作中）
2.机械手取出治具</t>
  </si>
  <si>
    <t>FX-367-009</t>
    <phoneticPr fontId="2" type="noConversion"/>
  </si>
  <si>
    <t>80(电动机）</t>
    <phoneticPr fontId="5" type="noConversion"/>
  </si>
  <si>
    <t xml:space="preserve"> SHUTTER_BRACKET</t>
    <phoneticPr fontId="14" type="noConversion"/>
  </si>
  <si>
    <t>104367003009A</t>
    <phoneticPr fontId="2" type="noConversion"/>
  </si>
  <si>
    <t>0.5</t>
    <phoneticPr fontId="2" type="noConversion"/>
  </si>
  <si>
    <t>POM/POLY/M90-44/DELL_STANDARD_BLACK</t>
  </si>
  <si>
    <t>280X250X281</t>
    <phoneticPr fontId="11" type="noConversion"/>
  </si>
  <si>
    <t>1.祛水口治具（评估中）</t>
  </si>
  <si>
    <t>FX-367-011</t>
    <phoneticPr fontId="2" type="noConversion"/>
  </si>
  <si>
    <t xml:space="preserve"> DECO_RING</t>
    <phoneticPr fontId="14" type="noConversion"/>
  </si>
  <si>
    <t>104367003010A</t>
    <phoneticPr fontId="2" type="noConversion"/>
  </si>
  <si>
    <t>0.02</t>
    <phoneticPr fontId="2" type="noConversion"/>
  </si>
  <si>
    <t>PC/TEIJIN/1250Y/V2_BLACK</t>
  </si>
  <si>
    <t>250X250X281</t>
  </si>
  <si>
    <t>1.超声波祛水口治具（制作中）</t>
  </si>
  <si>
    <t>FX-367-012</t>
    <phoneticPr fontId="2" type="noConversion"/>
  </si>
  <si>
    <t>顶钧新费含税价13%</t>
    <phoneticPr fontId="2" type="noConversion"/>
  </si>
  <si>
    <t>梅庄</t>
    <phoneticPr fontId="2" type="noConversion"/>
  </si>
  <si>
    <t>无电动机</t>
    <phoneticPr fontId="2" type="noConversion"/>
  </si>
  <si>
    <t>机械手功能不支持</t>
    <phoneticPr fontId="2" type="noConversion"/>
  </si>
  <si>
    <t>臻泽</t>
    <phoneticPr fontId="2" type="noConversion"/>
  </si>
  <si>
    <t>顶勤</t>
    <phoneticPr fontId="2" type="noConversion"/>
  </si>
  <si>
    <t>茁腾</t>
    <phoneticPr fontId="2" type="noConversion"/>
  </si>
  <si>
    <t>热熔及埋螺母接不了</t>
    <phoneticPr fontId="2" type="noConversion"/>
  </si>
  <si>
    <t>对应周期能够一个人工做到，便同意顶钧单价0.288</t>
    <phoneticPr fontId="2" type="noConversion"/>
  </si>
  <si>
    <t>对应周期能够一个人工做到，便同意顶钧单价0.252</t>
    <phoneticPr fontId="2" type="noConversion"/>
  </si>
  <si>
    <t>对应周期能够一个人工做到，便同意顶钧单价0.157</t>
    <phoneticPr fontId="2" type="noConversion"/>
  </si>
  <si>
    <t>对应周期能够一个人工做到，便同意顶钧单价0.088</t>
    <phoneticPr fontId="2" type="noConversion"/>
  </si>
  <si>
    <t>对应周期能够一个人工做到，便同意顶钧单价</t>
    <phoneticPr fontId="2" type="noConversion"/>
  </si>
  <si>
    <t>顶勤回复需看过生产状况再确认报价，经与生管确认待厂内生产稳定后再通知厂商过来看状况（待生管通知）</t>
    <phoneticPr fontId="2" type="noConversion"/>
  </si>
  <si>
    <t>山圣</t>
    <phoneticPr fontId="2" type="noConversion"/>
  </si>
  <si>
    <t>无此工艺暂接不了</t>
    <phoneticPr fontId="2" type="noConversion"/>
  </si>
  <si>
    <t>无电动机暂接不了</t>
    <phoneticPr fontId="2" type="noConversion"/>
  </si>
  <si>
    <t>宝隆</t>
    <phoneticPr fontId="2" type="noConversion"/>
  </si>
  <si>
    <t xml:space="preserve">祥舜 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</si>
</sst>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76" formatCode="0_);[Red]\(0\)"/>
    <numFmt numFmtId="177" formatCode="[$￥-804]#,##0.0"/>
    <numFmt numFmtId="178" formatCode="0.00;[Red]0.00"/>
    <numFmt numFmtId="179" formatCode="m&quot;月&quot;d&quot;日&quot;;@"/>
    <numFmt numFmtId="180" formatCode="0_ ;[Red]\-0\ "/>
    <numFmt numFmtId="181" formatCode="&quot; &quot;[$EUR]* #,##0.00&quot; &quot;;&quot; &quot;[$EUR]* \(#,##0.00\);&quot; &quot;[$EUR]* &quot;-&quot;??&quot; &quot;"/>
    <numFmt numFmtId="182" formatCode="[$-409]yyyy/m/d\ h:mm\ AM/PM;@"/>
    <numFmt numFmtId="183" formatCode="0.000_);[Red]\(0.000\)"/>
  </numFmts>
  <fonts count="19">
    <font>
      <sz val="11"/>
      <color theme="1"/>
      <name val="等线"/>
      <family val="2"/>
      <scheme val="minor"/>
    </font>
    <font>
      <sz val="12"/>
      <color theme="1"/>
      <name val="宋体"/>
      <family val="3"/>
      <charset val="134"/>
    </font>
    <font>
      <sz val="9"/>
      <name val="等线"/>
      <family val="3"/>
      <charset val="134"/>
      <scheme val="minor"/>
    </font>
    <font>
      <sz val="12"/>
      <color indexed="8"/>
      <name val="宋体"/>
      <family val="3"/>
      <charset val="136"/>
    </font>
    <font>
      <sz val="12"/>
      <color indexed="8"/>
      <name val="宋体"/>
      <family val="3"/>
      <charset val="134"/>
    </font>
    <font>
      <sz val="9"/>
      <name val="等线"/>
      <family val="2"/>
      <charset val="136"/>
      <scheme val="minor"/>
    </font>
    <font>
      <sz val="12"/>
      <color theme="1"/>
      <name val="等线"/>
      <family val="2"/>
      <scheme val="minor"/>
    </font>
    <font>
      <sz val="10"/>
      <color indexed="8"/>
      <name val="MS Sans Serif"/>
      <family val="2"/>
    </font>
    <font>
      <sz val="12"/>
      <name val="宋体"/>
      <family val="3"/>
      <charset val="134"/>
    </font>
    <font>
      <sz val="12"/>
      <color indexed="8"/>
      <name val="新細明體"/>
      <family val="1"/>
      <charset val="136"/>
    </font>
    <font>
      <sz val="10"/>
      <color indexed="8"/>
      <name val="Arial"/>
      <family val="2"/>
    </font>
    <font>
      <sz val="9"/>
      <name val="宋体"/>
      <family val="3"/>
      <charset val="134"/>
    </font>
    <font>
      <sz val="10"/>
      <color indexed="8"/>
      <name val="宋体"/>
      <family val="3"/>
      <charset val="134"/>
    </font>
    <font>
      <sz val="12"/>
      <name val="Calibri"/>
      <family val="2"/>
    </font>
    <font>
      <sz val="9"/>
      <name val="FangSong"/>
      <family val="3"/>
      <charset val="134"/>
    </font>
    <font>
      <sz val="12"/>
      <name val="新細明體"/>
      <family val="22"/>
      <charset val="134"/>
    </font>
    <font>
      <sz val="10"/>
      <name val="新細明體"/>
      <family val="22"/>
      <charset val="134"/>
    </font>
    <font>
      <sz val="10"/>
      <name val="新細明體"/>
      <family val="1"/>
      <charset val="136"/>
    </font>
    <font>
      <sz val="10"/>
      <color theme="1"/>
      <name val="宋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177" fontId="3" fillId="0" borderId="0">
      <alignment vertical="center"/>
    </xf>
    <xf numFmtId="177" fontId="7" fillId="0" borderId="0"/>
    <xf numFmtId="177" fontId="9" fillId="0" borderId="0">
      <alignment vertical="center"/>
    </xf>
    <xf numFmtId="177" fontId="9" fillId="0" borderId="0">
      <alignment vertical="center"/>
    </xf>
    <xf numFmtId="181" fontId="8" fillId="0" borderId="0">
      <alignment vertical="center"/>
    </xf>
    <xf numFmtId="182" fontId="8" fillId="0" borderId="0">
      <alignment vertical="center"/>
    </xf>
  </cellStyleXfs>
  <cellXfs count="41">
    <xf numFmtId="0" fontId="0" fillId="0" borderId="0" xfId="0"/>
    <xf numFmtId="176" fontId="1" fillId="0" borderId="1" xfId="0" applyNumberFormat="1" applyFont="1" applyFill="1" applyBorder="1" applyAlignment="1">
      <alignment horizontal="center" vertical="center"/>
    </xf>
    <xf numFmtId="49" fontId="4" fillId="0" borderId="1" xfId="1" applyNumberFormat="1" applyFont="1" applyFill="1" applyBorder="1" applyAlignment="1">
      <alignment horizontal="center" vertical="center" wrapText="1"/>
    </xf>
    <xf numFmtId="176" fontId="4" fillId="0" borderId="1" xfId="1" applyNumberFormat="1" applyFont="1" applyFill="1" applyBorder="1" applyAlignment="1">
      <alignment horizontal="center" vertical="center" wrapText="1"/>
    </xf>
    <xf numFmtId="178" fontId="4" fillId="0" borderId="1" xfId="1" applyNumberFormat="1" applyFont="1" applyFill="1" applyBorder="1" applyAlignment="1">
      <alignment horizontal="center" vertical="center" wrapText="1"/>
    </xf>
    <xf numFmtId="179" fontId="4" fillId="0" borderId="1" xfId="1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1" fillId="0" borderId="1" xfId="0" applyFont="1" applyFill="1" applyBorder="1" applyAlignment="1">
      <alignment horizontal="center" vertical="center" shrinkToFit="1"/>
    </xf>
    <xf numFmtId="180" fontId="8" fillId="0" borderId="1" xfId="2" applyNumberFormat="1" applyFont="1" applyFill="1" applyBorder="1" applyAlignment="1">
      <alignment horizontal="center" vertical="center" shrinkToFit="1"/>
    </xf>
    <xf numFmtId="176" fontId="8" fillId="0" borderId="1" xfId="3" applyNumberFormat="1" applyFont="1" applyFill="1" applyBorder="1" applyAlignment="1">
      <alignment horizontal="center" vertical="center" shrinkToFit="1"/>
    </xf>
    <xf numFmtId="176" fontId="8" fillId="0" borderId="1" xfId="2" applyNumberFormat="1" applyFont="1" applyFill="1" applyBorder="1" applyAlignment="1">
      <alignment horizontal="center" vertical="center" shrinkToFit="1"/>
    </xf>
    <xf numFmtId="180" fontId="8" fillId="0" borderId="1" xfId="4" applyNumberFormat="1" applyFont="1" applyFill="1" applyBorder="1" applyAlignment="1">
      <alignment horizontal="center" vertical="center" shrinkToFit="1"/>
    </xf>
    <xf numFmtId="49" fontId="8" fillId="0" borderId="1" xfId="4" applyNumberFormat="1" applyFont="1" applyFill="1" applyBorder="1" applyAlignment="1">
      <alignment horizontal="center" vertical="center" shrinkToFit="1"/>
    </xf>
    <xf numFmtId="0" fontId="1" fillId="0" borderId="1" xfId="0" applyFont="1" applyBorder="1" applyAlignment="1">
      <alignment horizontal="center" vertical="center" shrinkToFit="1"/>
    </xf>
    <xf numFmtId="0" fontId="10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left" vertical="top"/>
    </xf>
    <xf numFmtId="0" fontId="6" fillId="0" borderId="1" xfId="0" applyFont="1" applyBorder="1" applyAlignment="1">
      <alignment horizontal="center" vertical="center"/>
    </xf>
    <xf numFmtId="176" fontId="13" fillId="0" borderId="1" xfId="5" applyNumberFormat="1" applyFont="1" applyFill="1" applyBorder="1" applyAlignment="1">
      <alignment horizontal="center" vertical="center" shrinkToFit="1"/>
    </xf>
    <xf numFmtId="176" fontId="6" fillId="0" borderId="1" xfId="0" applyNumberFormat="1" applyFont="1" applyFill="1" applyBorder="1" applyAlignment="1">
      <alignment horizontal="center" vertical="center" shrinkToFit="1"/>
    </xf>
    <xf numFmtId="181" fontId="13" fillId="0" borderId="1" xfId="0" applyNumberFormat="1" applyFont="1" applyFill="1" applyBorder="1" applyAlignment="1">
      <alignment horizontal="center" vertical="center" shrinkToFit="1"/>
    </xf>
    <xf numFmtId="0" fontId="10" fillId="2" borderId="2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left" vertical="top" wrapText="1"/>
    </xf>
    <xf numFmtId="0" fontId="12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center" vertical="center" shrinkToFit="1"/>
    </xf>
    <xf numFmtId="0" fontId="6" fillId="0" borderId="1" xfId="0" applyFont="1" applyFill="1" applyBorder="1" applyAlignment="1">
      <alignment horizontal="center" vertical="center" shrinkToFit="1"/>
    </xf>
    <xf numFmtId="49" fontId="6" fillId="0" borderId="1" xfId="0" applyNumberFormat="1" applyFont="1" applyFill="1" applyBorder="1" applyAlignment="1">
      <alignment horizontal="center" vertical="center" shrinkToFit="1"/>
    </xf>
    <xf numFmtId="49" fontId="6" fillId="0" borderId="0" xfId="0" applyNumberFormat="1" applyFont="1" applyAlignment="1">
      <alignment horizontal="center" vertical="center"/>
    </xf>
    <xf numFmtId="183" fontId="15" fillId="0" borderId="3" xfId="6" applyNumberFormat="1" applyFont="1" applyFill="1" applyBorder="1" applyAlignment="1">
      <alignment horizontal="center" vertical="center"/>
    </xf>
    <xf numFmtId="176" fontId="4" fillId="4" borderId="1" xfId="1" applyNumberFormat="1" applyFont="1" applyFill="1" applyBorder="1" applyAlignment="1">
      <alignment horizontal="center" vertical="center" wrapText="1"/>
    </xf>
    <xf numFmtId="176" fontId="4" fillId="5" borderId="1" xfId="1" applyNumberFormat="1" applyFont="1" applyFill="1" applyBorder="1" applyAlignment="1">
      <alignment horizontal="center" vertical="center" wrapText="1"/>
    </xf>
    <xf numFmtId="176" fontId="12" fillId="5" borderId="1" xfId="1" applyNumberFormat="1" applyFont="1" applyFill="1" applyBorder="1" applyAlignment="1">
      <alignment horizontal="center" vertical="center" wrapText="1"/>
    </xf>
    <xf numFmtId="183" fontId="16" fillId="0" borderId="3" xfId="6" applyNumberFormat="1" applyFont="1" applyFill="1" applyBorder="1" applyAlignment="1">
      <alignment horizontal="center" vertical="center" wrapText="1"/>
    </xf>
    <xf numFmtId="183" fontId="15" fillId="0" borderId="3" xfId="6" applyNumberFormat="1" applyFont="1" applyFill="1" applyBorder="1" applyAlignment="1">
      <alignment horizontal="center" vertical="center" wrapText="1"/>
    </xf>
    <xf numFmtId="183" fontId="17" fillId="0" borderId="3" xfId="6" applyNumberFormat="1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 shrinkToFit="1"/>
    </xf>
    <xf numFmtId="0" fontId="6" fillId="0" borderId="1" xfId="0" applyFont="1" applyBorder="1" applyAlignment="1">
      <alignment horizontal="center" vertical="center" wrapText="1" shrinkToFit="1"/>
    </xf>
    <xf numFmtId="183" fontId="16" fillId="0" borderId="2" xfId="6" applyNumberFormat="1" applyFont="1" applyFill="1" applyBorder="1" applyAlignment="1">
      <alignment horizontal="center" vertical="center" wrapText="1"/>
    </xf>
    <xf numFmtId="183" fontId="17" fillId="0" borderId="4" xfId="6" applyNumberFormat="1" applyFont="1" applyFill="1" applyBorder="1" applyAlignment="1">
      <alignment horizontal="center" vertical="center" wrapText="1"/>
    </xf>
    <xf numFmtId="183" fontId="17" fillId="0" borderId="5" xfId="6" applyNumberFormat="1" applyFont="1" applyFill="1" applyBorder="1" applyAlignment="1">
      <alignment horizontal="center" vertical="center" wrapText="1"/>
    </xf>
    <xf numFmtId="176" fontId="4" fillId="6" borderId="1" xfId="1" applyNumberFormat="1" applyFont="1" applyFill="1" applyBorder="1" applyAlignment="1">
      <alignment horizontal="center" vertical="center" wrapText="1"/>
    </xf>
  </cellXfs>
  <cellStyles count="7">
    <cellStyle name="常规" xfId="0" builtinId="0"/>
    <cellStyle name="一般 3" xfId="1"/>
    <cellStyle name="一般 5" xfId="6"/>
    <cellStyle name="一般_0208群光出货排程 2" xfId="3"/>
    <cellStyle name="一般_0214群光出货排程 2" xfId="4"/>
    <cellStyle name="一般_Mibtech Tooling List_080627 5" xfId="5"/>
    <cellStyle name="一般_交貨排程110418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34</xdr:row>
      <xdr:rowOff>38100</xdr:rowOff>
    </xdr:from>
    <xdr:to>
      <xdr:col>20</xdr:col>
      <xdr:colOff>112586</xdr:colOff>
      <xdr:row>81</xdr:row>
      <xdr:rowOff>103703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6191250"/>
          <a:ext cx="13714286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114300</xdr:rowOff>
    </xdr:from>
    <xdr:to>
      <xdr:col>19</xdr:col>
      <xdr:colOff>684086</xdr:colOff>
      <xdr:row>32</xdr:row>
      <xdr:rowOff>85725</xdr:rowOff>
    </xdr:to>
    <xdr:pic>
      <xdr:nvPicPr>
        <xdr:cNvPr id="3" name="图片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4669" b="10211"/>
        <a:stretch/>
      </xdr:blipFill>
      <xdr:spPr>
        <a:xfrm>
          <a:off x="0" y="295275"/>
          <a:ext cx="13714286" cy="55816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161925</xdr:rowOff>
    </xdr:from>
    <xdr:to>
      <xdr:col>19</xdr:col>
      <xdr:colOff>684086</xdr:colOff>
      <xdr:row>91</xdr:row>
      <xdr:rowOff>28576</xdr:rowOff>
    </xdr:to>
    <xdr:grpSp>
      <xdr:nvGrpSpPr>
        <xdr:cNvPr id="6" name="组合 5"/>
        <xdr:cNvGrpSpPr/>
      </xdr:nvGrpSpPr>
      <xdr:grpSpPr>
        <a:xfrm>
          <a:off x="0" y="342900"/>
          <a:ext cx="13714286" cy="16154401"/>
          <a:chOff x="0" y="95250"/>
          <a:chExt cx="13714286" cy="16154401"/>
        </a:xfrm>
      </xdr:grpSpPr>
      <xdr:pic>
        <xdr:nvPicPr>
          <xdr:cNvPr id="2" name="图片 1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17891" b="27102"/>
          <a:stretch/>
        </xdr:blipFill>
        <xdr:spPr>
          <a:xfrm>
            <a:off x="0" y="95250"/>
            <a:ext cx="13714286" cy="4714876"/>
          </a:xfrm>
          <a:prstGeom prst="rect">
            <a:avLst/>
          </a:prstGeom>
        </xdr:spPr>
      </xdr:pic>
      <xdr:pic>
        <xdr:nvPicPr>
          <xdr:cNvPr id="3" name="图片 2"/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t="40673" b="8210"/>
          <a:stretch/>
        </xdr:blipFill>
        <xdr:spPr>
          <a:xfrm>
            <a:off x="0" y="4810126"/>
            <a:ext cx="13714286" cy="4381500"/>
          </a:xfrm>
          <a:prstGeom prst="rect">
            <a:avLst/>
          </a:prstGeom>
        </xdr:spPr>
      </xdr:pic>
      <xdr:pic>
        <xdr:nvPicPr>
          <xdr:cNvPr id="4" name="图片 3"/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t="40006" b="6766"/>
          <a:stretch/>
        </xdr:blipFill>
        <xdr:spPr>
          <a:xfrm>
            <a:off x="0" y="9163050"/>
            <a:ext cx="13714286" cy="4562475"/>
          </a:xfrm>
          <a:prstGeom prst="rect">
            <a:avLst/>
          </a:prstGeom>
        </xdr:spPr>
      </xdr:pic>
      <xdr:pic>
        <xdr:nvPicPr>
          <xdr:cNvPr id="5" name="图片 4"/>
          <xdr:cNvPicPr>
            <a:picLocks noChangeAspect="1"/>
          </xdr:cNvPicPr>
        </xdr:nvPicPr>
        <xdr:blipFill rotWithShape="1">
          <a:blip xmlns:r="http://schemas.openxmlformats.org/officeDocument/2006/relationships" r:embed="rId4"/>
          <a:srcRect t="41339" b="28879"/>
          <a:stretch/>
        </xdr:blipFill>
        <xdr:spPr>
          <a:xfrm>
            <a:off x="0" y="13696951"/>
            <a:ext cx="13714286" cy="2552700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38100</xdr:rowOff>
    </xdr:from>
    <xdr:to>
      <xdr:col>5</xdr:col>
      <xdr:colOff>285750</xdr:colOff>
      <xdr:row>11</xdr:row>
      <xdr:rowOff>171450</xdr:rowOff>
    </xdr:to>
    <xdr:pic>
      <xdr:nvPicPr>
        <xdr:cNvPr id="2" name="图片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7113" r="73261" b="60217"/>
        <a:stretch/>
      </xdr:blipFill>
      <xdr:spPr>
        <a:xfrm>
          <a:off x="47625" y="219075"/>
          <a:ext cx="3667125" cy="19431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114300</xdr:rowOff>
    </xdr:from>
    <xdr:to>
      <xdr:col>20</xdr:col>
      <xdr:colOff>7811</xdr:colOff>
      <xdr:row>48</xdr:row>
      <xdr:rowOff>179903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295275"/>
          <a:ext cx="13714286" cy="85714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161925</xdr:rowOff>
    </xdr:from>
    <xdr:to>
      <xdr:col>19</xdr:col>
      <xdr:colOff>684086</xdr:colOff>
      <xdr:row>49</xdr:row>
      <xdr:rowOff>46553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42900"/>
          <a:ext cx="13714286" cy="8571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"/>
  <sheetViews>
    <sheetView tabSelected="1" workbookViewId="0">
      <selection activeCell="J13" sqref="J13"/>
    </sheetView>
  </sheetViews>
  <sheetFormatPr defaultRowHeight="15.75"/>
  <cols>
    <col min="1" max="1" width="4.875" style="6" customWidth="1"/>
    <col min="2" max="3" width="6.5" style="6" customWidth="1"/>
    <col min="4" max="4" width="11.375" style="6" customWidth="1"/>
    <col min="5" max="6" width="6.5" style="6" customWidth="1"/>
    <col min="7" max="8" width="16.625" style="6" customWidth="1"/>
    <col min="9" max="11" width="12.875" style="6" customWidth="1"/>
    <col min="12" max="12" width="11.25" style="6" customWidth="1"/>
    <col min="13" max="13" width="15.625" style="6" customWidth="1"/>
    <col min="14" max="15" width="9.5" style="6" customWidth="1"/>
    <col min="16" max="16" width="0" style="27" hidden="1" customWidth="1"/>
    <col min="17" max="17" width="0" style="6" hidden="1" customWidth="1"/>
    <col min="18" max="18" width="9" style="6"/>
    <col min="19" max="19" width="12" style="6" customWidth="1"/>
    <col min="20" max="20" width="13.375" style="6" customWidth="1"/>
    <col min="21" max="23" width="6.25" style="6" customWidth="1"/>
    <col min="24" max="24" width="30.75" style="6" customWidth="1"/>
    <col min="25" max="25" width="20.5" style="6" customWidth="1"/>
    <col min="26" max="27" width="9" style="6"/>
    <col min="28" max="28" width="21.125" style="6" customWidth="1"/>
    <col min="29" max="16384" width="9" style="6"/>
  </cols>
  <sheetData>
    <row r="1" spans="1:28" ht="28.5">
      <c r="A1" s="1" t="s">
        <v>0</v>
      </c>
      <c r="B1" s="2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29" t="s">
        <v>67</v>
      </c>
      <c r="J1" s="40" t="s">
        <v>84</v>
      </c>
      <c r="K1" s="40" t="s">
        <v>85</v>
      </c>
      <c r="L1" s="31" t="s">
        <v>68</v>
      </c>
      <c r="M1" s="30" t="s">
        <v>71</v>
      </c>
      <c r="N1" s="30" t="s">
        <v>72</v>
      </c>
      <c r="O1" s="30" t="s">
        <v>73</v>
      </c>
      <c r="P1" s="2" t="s">
        <v>8</v>
      </c>
      <c r="Q1" s="4" t="s">
        <v>9</v>
      </c>
      <c r="R1" s="4" t="s">
        <v>81</v>
      </c>
      <c r="S1" s="3" t="s">
        <v>10</v>
      </c>
      <c r="T1" s="3" t="s">
        <v>11</v>
      </c>
      <c r="U1" s="3" t="s">
        <v>12</v>
      </c>
      <c r="V1" s="3" t="s">
        <v>13</v>
      </c>
      <c r="W1" s="3" t="s">
        <v>14</v>
      </c>
      <c r="X1" s="3" t="s">
        <v>15</v>
      </c>
      <c r="Y1" s="3" t="s">
        <v>16</v>
      </c>
      <c r="Z1" s="5" t="s">
        <v>17</v>
      </c>
      <c r="AA1" s="3" t="s">
        <v>18</v>
      </c>
      <c r="AB1" s="1" t="s">
        <v>19</v>
      </c>
    </row>
    <row r="2" spans="1:28" ht="42.75">
      <c r="A2" s="7">
        <v>1</v>
      </c>
      <c r="B2" s="8">
        <v>3567</v>
      </c>
      <c r="C2" s="9">
        <v>2</v>
      </c>
      <c r="D2" s="10">
        <v>125</v>
      </c>
      <c r="E2" s="11">
        <v>32</v>
      </c>
      <c r="F2" s="8" t="s">
        <v>20</v>
      </c>
      <c r="G2" s="9" t="s">
        <v>21</v>
      </c>
      <c r="H2" s="11" t="s">
        <v>22</v>
      </c>
      <c r="I2" s="28">
        <f>(57.3/3600*E2/C2)*1.13</f>
        <v>0.28777333333333327</v>
      </c>
      <c r="J2" s="28">
        <v>0.28777333333333327</v>
      </c>
      <c r="K2" s="28">
        <v>0.28777333333333327</v>
      </c>
      <c r="L2" s="28">
        <v>0.28799999999999998</v>
      </c>
      <c r="M2" s="32" t="s">
        <v>75</v>
      </c>
      <c r="N2" s="37" t="s">
        <v>80</v>
      </c>
      <c r="O2" s="28"/>
      <c r="P2" s="12" t="s">
        <v>23</v>
      </c>
      <c r="Q2" s="13">
        <v>7.1849999999999996</v>
      </c>
      <c r="R2" s="13">
        <v>0.34799999999999998</v>
      </c>
      <c r="S2" s="13" t="s">
        <v>24</v>
      </c>
      <c r="T2" s="14" t="s">
        <v>25</v>
      </c>
      <c r="U2" s="15">
        <v>1</v>
      </c>
      <c r="V2" s="15">
        <v>1</v>
      </c>
      <c r="W2" s="15"/>
      <c r="X2" s="16" t="s">
        <v>26</v>
      </c>
      <c r="Y2" s="15" t="s">
        <v>27</v>
      </c>
      <c r="Z2" s="15"/>
      <c r="AA2" s="15">
        <v>25000</v>
      </c>
      <c r="AB2" s="17"/>
    </row>
    <row r="3" spans="1:28" ht="34.5" customHeight="1">
      <c r="A3" s="7">
        <v>2</v>
      </c>
      <c r="B3" s="18">
        <v>3569</v>
      </c>
      <c r="C3" s="9">
        <v>2</v>
      </c>
      <c r="D3" s="19">
        <v>125</v>
      </c>
      <c r="E3" s="11">
        <v>27</v>
      </c>
      <c r="F3" s="8" t="s">
        <v>20</v>
      </c>
      <c r="G3" s="20" t="s">
        <v>28</v>
      </c>
      <c r="H3" s="11" t="s">
        <v>29</v>
      </c>
      <c r="I3" s="28">
        <f>(57.3/3600*E3/C3)*1.13</f>
        <v>0.24280874999999996</v>
      </c>
      <c r="J3" s="28">
        <v>0.24280874999999996</v>
      </c>
      <c r="K3" s="28">
        <v>0.24280874999999996</v>
      </c>
      <c r="L3" s="32" t="s">
        <v>70</v>
      </c>
      <c r="M3" s="32" t="s">
        <v>74</v>
      </c>
      <c r="N3" s="38"/>
      <c r="O3" s="28"/>
      <c r="P3" s="12">
        <v>5.12</v>
      </c>
      <c r="Q3" s="13">
        <v>10.79</v>
      </c>
      <c r="R3" s="35" t="s">
        <v>82</v>
      </c>
      <c r="S3" s="13" t="s">
        <v>24</v>
      </c>
      <c r="T3" s="21" t="s">
        <v>30</v>
      </c>
      <c r="U3" s="15">
        <v>1</v>
      </c>
      <c r="V3" s="15">
        <v>1</v>
      </c>
      <c r="W3" s="15"/>
      <c r="X3" s="22" t="s">
        <v>31</v>
      </c>
      <c r="Y3" s="15" t="s">
        <v>32</v>
      </c>
      <c r="Z3" s="15"/>
      <c r="AA3" s="15">
        <v>25000</v>
      </c>
      <c r="AB3" s="17"/>
    </row>
    <row r="4" spans="1:28" ht="42.75">
      <c r="A4" s="7">
        <v>3</v>
      </c>
      <c r="B4" s="18">
        <v>3570</v>
      </c>
      <c r="C4" s="9">
        <v>2</v>
      </c>
      <c r="D4" s="19">
        <v>125</v>
      </c>
      <c r="E4" s="11">
        <v>28</v>
      </c>
      <c r="F4" s="8" t="s">
        <v>20</v>
      </c>
      <c r="G4" s="20" t="s">
        <v>33</v>
      </c>
      <c r="H4" s="11" t="s">
        <v>34</v>
      </c>
      <c r="I4" s="28">
        <f>(57.3/3600*E4/C4)*1.13</f>
        <v>0.25180166666666665</v>
      </c>
      <c r="J4" s="28">
        <v>0.25180166666666665</v>
      </c>
      <c r="K4" s="28">
        <v>0.25180166666666665</v>
      </c>
      <c r="L4" s="33">
        <v>0.252</v>
      </c>
      <c r="M4" s="32" t="s">
        <v>76</v>
      </c>
      <c r="N4" s="38"/>
      <c r="O4" s="28">
        <v>0.252</v>
      </c>
      <c r="P4" s="12" t="s">
        <v>35</v>
      </c>
      <c r="Q4" s="13">
        <v>1.8</v>
      </c>
      <c r="R4" s="13">
        <v>0.33410000000000001</v>
      </c>
      <c r="S4" s="13" t="s">
        <v>24</v>
      </c>
      <c r="T4" s="21" t="s">
        <v>36</v>
      </c>
      <c r="U4" s="15">
        <v>1</v>
      </c>
      <c r="V4" s="15">
        <v>1</v>
      </c>
      <c r="W4" s="15"/>
      <c r="X4" s="23" t="s">
        <v>37</v>
      </c>
      <c r="Y4" s="15" t="s">
        <v>38</v>
      </c>
      <c r="Z4" s="15"/>
      <c r="AA4" s="15">
        <v>25000</v>
      </c>
      <c r="AB4" s="17"/>
    </row>
    <row r="5" spans="1:28" ht="42.75">
      <c r="A5" s="7">
        <v>4</v>
      </c>
      <c r="B5" s="18">
        <v>3572</v>
      </c>
      <c r="C5" s="9">
        <v>4</v>
      </c>
      <c r="D5" s="19">
        <v>125</v>
      </c>
      <c r="E5" s="11">
        <v>35</v>
      </c>
      <c r="F5" s="8" t="s">
        <v>20</v>
      </c>
      <c r="G5" s="20" t="s">
        <v>39</v>
      </c>
      <c r="H5" s="11" t="s">
        <v>40</v>
      </c>
      <c r="I5" s="28">
        <f>(57.3/3600*E5/C5)*1.13</f>
        <v>0.15737604166666663</v>
      </c>
      <c r="J5" s="28">
        <v>0.15737604166666663</v>
      </c>
      <c r="K5" s="28">
        <v>0.15737604166666663</v>
      </c>
      <c r="L5" s="33">
        <v>0.157</v>
      </c>
      <c r="M5" s="32" t="s">
        <v>77</v>
      </c>
      <c r="N5" s="38"/>
      <c r="O5" s="28"/>
      <c r="P5" s="12" t="s">
        <v>41</v>
      </c>
      <c r="Q5" s="24">
        <v>1.24</v>
      </c>
      <c r="R5" s="24">
        <v>0.23200000000000001</v>
      </c>
      <c r="S5" s="24" t="s">
        <v>42</v>
      </c>
      <c r="T5" s="21" t="s">
        <v>43</v>
      </c>
      <c r="U5" s="17">
        <v>1</v>
      </c>
      <c r="V5" s="17">
        <v>1</v>
      </c>
      <c r="W5" s="17"/>
      <c r="X5" s="16" t="s">
        <v>44</v>
      </c>
      <c r="Y5" s="15" t="s">
        <v>45</v>
      </c>
      <c r="Z5" s="17"/>
      <c r="AA5" s="15">
        <v>25000</v>
      </c>
      <c r="AB5" s="17"/>
    </row>
    <row r="6" spans="1:28" ht="28.5">
      <c r="A6" s="7">
        <v>5</v>
      </c>
      <c r="B6" s="18">
        <v>3571</v>
      </c>
      <c r="C6" s="9">
        <v>4</v>
      </c>
      <c r="D6" s="19">
        <v>125</v>
      </c>
      <c r="E6" s="11">
        <v>46</v>
      </c>
      <c r="F6" s="8" t="s">
        <v>20</v>
      </c>
      <c r="G6" s="20" t="s">
        <v>46</v>
      </c>
      <c r="H6" s="11" t="s">
        <v>47</v>
      </c>
      <c r="I6" s="28">
        <f>(57.3/3600*E6/C6)*1.13</f>
        <v>0.20683708333333331</v>
      </c>
      <c r="J6" s="28">
        <v>0.20683708333333331</v>
      </c>
      <c r="K6" s="28">
        <v>0.20683708333333331</v>
      </c>
      <c r="L6" s="32" t="s">
        <v>70</v>
      </c>
      <c r="M6" s="34" t="s">
        <v>74</v>
      </c>
      <c r="N6" s="38"/>
      <c r="O6" s="28"/>
      <c r="P6" s="12" t="s">
        <v>48</v>
      </c>
      <c r="Q6" s="24">
        <v>0.67</v>
      </c>
      <c r="R6" s="24">
        <v>0.29580000000000001</v>
      </c>
      <c r="S6" s="24" t="s">
        <v>24</v>
      </c>
      <c r="T6" s="21" t="s">
        <v>49</v>
      </c>
      <c r="U6" s="17">
        <v>1</v>
      </c>
      <c r="V6" s="17">
        <v>1</v>
      </c>
      <c r="W6" s="17"/>
      <c r="X6" s="23" t="s">
        <v>50</v>
      </c>
      <c r="Y6" s="15" t="s">
        <v>51</v>
      </c>
      <c r="Z6" s="17"/>
      <c r="AA6" s="15">
        <v>25000</v>
      </c>
      <c r="AB6" s="17"/>
    </row>
    <row r="7" spans="1:28" ht="42.75">
      <c r="A7" s="7">
        <v>6</v>
      </c>
      <c r="B7" s="18">
        <v>3573</v>
      </c>
      <c r="C7" s="25">
        <v>4</v>
      </c>
      <c r="D7" s="19" t="s">
        <v>52</v>
      </c>
      <c r="E7" s="25">
        <v>22</v>
      </c>
      <c r="F7" s="8" t="s">
        <v>20</v>
      </c>
      <c r="G7" s="20" t="s">
        <v>53</v>
      </c>
      <c r="H7" s="25" t="s">
        <v>54</v>
      </c>
      <c r="I7" s="28">
        <f>(50.7/3600*E7/C7)*1.13</f>
        <v>8.7527916666666664E-2</v>
      </c>
      <c r="J7" s="28">
        <v>8.7527916666666664E-2</v>
      </c>
      <c r="K7" s="28">
        <v>8.7527916666666664E-2</v>
      </c>
      <c r="L7" s="32" t="s">
        <v>69</v>
      </c>
      <c r="M7" s="32" t="s">
        <v>78</v>
      </c>
      <c r="N7" s="38"/>
      <c r="O7" s="28"/>
      <c r="P7" s="26" t="s">
        <v>55</v>
      </c>
      <c r="Q7" s="24">
        <v>0.54</v>
      </c>
      <c r="R7" s="36" t="s">
        <v>83</v>
      </c>
      <c r="S7" s="24" t="s">
        <v>56</v>
      </c>
      <c r="T7" s="14" t="s">
        <v>57</v>
      </c>
      <c r="U7" s="17">
        <v>1</v>
      </c>
      <c r="V7" s="17">
        <v>1</v>
      </c>
      <c r="W7" s="17"/>
      <c r="X7" s="16" t="s">
        <v>58</v>
      </c>
      <c r="Y7" s="15" t="s">
        <v>59</v>
      </c>
      <c r="Z7" s="17"/>
      <c r="AA7" s="15">
        <v>25000</v>
      </c>
      <c r="AB7" s="17"/>
    </row>
    <row r="8" spans="1:28" ht="42.75">
      <c r="A8" s="7">
        <v>7</v>
      </c>
      <c r="B8" s="18">
        <v>3574</v>
      </c>
      <c r="C8" s="25">
        <v>8</v>
      </c>
      <c r="D8" s="19">
        <v>60</v>
      </c>
      <c r="E8" s="25">
        <v>22</v>
      </c>
      <c r="F8" s="8" t="s">
        <v>20</v>
      </c>
      <c r="G8" s="20" t="s">
        <v>60</v>
      </c>
      <c r="H8" s="25" t="s">
        <v>61</v>
      </c>
      <c r="I8" s="28">
        <f>(50.7/3600*E8/C8)*1.13</f>
        <v>4.3763958333333332E-2</v>
      </c>
      <c r="J8" s="28">
        <v>4.3763958333333332E-2</v>
      </c>
      <c r="K8" s="28">
        <v>4.3763958333333332E-2</v>
      </c>
      <c r="L8" s="32" t="s">
        <v>70</v>
      </c>
      <c r="M8" s="32" t="s">
        <v>79</v>
      </c>
      <c r="N8" s="39"/>
      <c r="O8" s="28">
        <v>4.3999999999999997E-2</v>
      </c>
      <c r="P8" s="26" t="s">
        <v>62</v>
      </c>
      <c r="Q8" s="24">
        <v>0.28000000000000003</v>
      </c>
      <c r="R8" s="24">
        <v>6.7299999999999999E-2</v>
      </c>
      <c r="S8" s="24" t="s">
        <v>63</v>
      </c>
      <c r="T8" s="14" t="s">
        <v>64</v>
      </c>
      <c r="U8" s="17">
        <v>1</v>
      </c>
      <c r="V8" s="17">
        <v>1</v>
      </c>
      <c r="W8" s="17"/>
      <c r="X8" s="16" t="s">
        <v>65</v>
      </c>
      <c r="Y8" s="15" t="s">
        <v>66</v>
      </c>
      <c r="Z8" s="17"/>
      <c r="AA8" s="15">
        <v>25000</v>
      </c>
      <c r="AB8" s="17"/>
    </row>
  </sheetData>
  <mergeCells count="1">
    <mergeCell ref="N2:N8"/>
  </mergeCells>
  <phoneticPr fontId="2" type="noConversion"/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>
      <selection activeCell="F51" sqref="F51"/>
    </sheetView>
  </sheetViews>
  <sheetFormatPr defaultRowHeight="14.25"/>
  <sheetData/>
  <phoneticPr fontId="2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64" workbookViewId="0">
      <selection activeCell="J93" sqref="J93"/>
    </sheetView>
  </sheetViews>
  <sheetFormatPr defaultRowHeight="14.25"/>
  <sheetData/>
  <phoneticPr fontId="2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27" sqref="E27"/>
    </sheetView>
  </sheetViews>
  <sheetFormatPr defaultRowHeight="14.25"/>
  <sheetData/>
  <phoneticPr fontId="2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25"/>
  <sheetData/>
  <phoneticPr fontId="2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25"/>
  <sheetData/>
  <phoneticPr fontId="2" type="noConversion"/>
  <pageMargins left="0.7" right="0.7" top="0.75" bottom="0.75" header="0.3" footer="0.3"/>
  <pageSetup paperSize="9" orientation="portrait" horizontalDpi="180" verticalDpi="18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21.3.17</vt:lpstr>
      <vt:lpstr>山圣回复</vt:lpstr>
      <vt:lpstr>梅庄回复</vt:lpstr>
      <vt:lpstr>茁腾回复</vt:lpstr>
      <vt:lpstr>臻泽回复</vt:lpstr>
      <vt:lpstr>顶勤 回复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2021-05-05T12:40:25Z</dcterms:modified>
</cp:coreProperties>
</file>