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09.01" sheetId="13" r:id="rId1"/>
    <sheet name="祥舜回复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3" l="1"/>
  <c r="J13" i="13"/>
  <c r="J12" i="13"/>
  <c r="J11" i="13"/>
  <c r="J10" i="13"/>
  <c r="J9" i="13"/>
  <c r="J8" i="13"/>
  <c r="J7" i="13"/>
  <c r="J6" i="13"/>
  <c r="J5" i="13"/>
  <c r="J4" i="13"/>
  <c r="J3" i="13"/>
</calcChain>
</file>

<file path=xl/sharedStrings.xml><?xml version="1.0" encoding="utf-8"?>
<sst xmlns="http://schemas.openxmlformats.org/spreadsheetml/2006/main" count="119" uniqueCount="98">
  <si>
    <t>序号</t>
    <phoneticPr fontId="2" type="noConversion"/>
  </si>
  <si>
    <t>模號</t>
    <phoneticPr fontId="2" type="noConversion"/>
  </si>
  <si>
    <t>穴數</t>
    <phoneticPr fontId="2" type="noConversion"/>
  </si>
  <si>
    <t>噸位</t>
    <phoneticPr fontId="2" type="noConversion"/>
  </si>
  <si>
    <t>週期</t>
    <phoneticPr fontId="2" type="noConversion"/>
  </si>
  <si>
    <t>客戶</t>
    <phoneticPr fontId="2" type="noConversion"/>
  </si>
  <si>
    <t>機種</t>
    <phoneticPr fontId="2" type="noConversion"/>
  </si>
  <si>
    <t>品名</t>
    <phoneticPr fontId="2" type="noConversion"/>
  </si>
  <si>
    <t>品號</t>
    <phoneticPr fontId="2" type="noConversion"/>
  </si>
  <si>
    <t>顶钧新费含税价13%</t>
    <phoneticPr fontId="12" type="noConversion"/>
  </si>
  <si>
    <t>產品單重(G)</t>
    <phoneticPr fontId="2" type="noConversion"/>
  </si>
  <si>
    <t>水口單重(G)</t>
    <phoneticPr fontId="2" type="noConversion"/>
  </si>
  <si>
    <t>材料</t>
    <phoneticPr fontId="2" type="noConversion"/>
  </si>
  <si>
    <t>模具尺寸</t>
    <phoneticPr fontId="2" type="noConversion"/>
  </si>
  <si>
    <t>标准用人</t>
    <phoneticPr fontId="2" type="noConversion"/>
  </si>
  <si>
    <t>实际用人</t>
    <phoneticPr fontId="2" type="noConversion"/>
  </si>
  <si>
    <t>委外廠商</t>
    <phoneticPr fontId="2" type="noConversion"/>
  </si>
  <si>
    <t>后工序</t>
    <phoneticPr fontId="2" type="noConversion"/>
  </si>
  <si>
    <t>生产需用专用治具及设备</t>
    <phoneticPr fontId="2" type="noConversion"/>
  </si>
  <si>
    <t>测量专用治具</t>
    <phoneticPr fontId="2" type="noConversion"/>
  </si>
  <si>
    <t>模具可外发时间</t>
    <phoneticPr fontId="2" type="noConversion"/>
  </si>
  <si>
    <t>Forecast /月</t>
    <phoneticPr fontId="2" type="noConversion"/>
  </si>
  <si>
    <t>备注</t>
    <phoneticPr fontId="2" type="noConversion"/>
  </si>
  <si>
    <t>800520073491</t>
    <phoneticPr fontId="2" type="noConversion"/>
  </si>
  <si>
    <t>群光</t>
    <phoneticPr fontId="2" type="noConversion"/>
  </si>
  <si>
    <t>MCR_2029</t>
    <phoneticPr fontId="2" type="noConversion"/>
  </si>
  <si>
    <t>ISLAND_COVER注塑成型</t>
    <phoneticPr fontId="2" type="noConversion"/>
  </si>
  <si>
    <t>201361012901A</t>
    <phoneticPr fontId="2" type="noConversion"/>
  </si>
  <si>
    <t>ABS/TAIRILAC/AG15A1/SOLID_PLATINUM(+0.6%抗UV?)</t>
    <phoneticPr fontId="2" type="noConversion"/>
  </si>
  <si>
    <t>800520073488</t>
    <phoneticPr fontId="2" type="noConversion"/>
  </si>
  <si>
    <t>群光</t>
    <phoneticPr fontId="2" type="noConversion"/>
  </si>
  <si>
    <t>SIDE_BUTTON_FRONT/SIDE_BUTTON_BACK</t>
    <phoneticPr fontId="2" type="noConversion"/>
  </si>
  <si>
    <t>101361005004A/101361005005A</t>
    <phoneticPr fontId="2" type="noConversion"/>
  </si>
  <si>
    <t>800520073496</t>
    <phoneticPr fontId="2" type="noConversion"/>
  </si>
  <si>
    <t>BATTERY_HOLDER</t>
    <phoneticPr fontId="2" type="noConversion"/>
  </si>
  <si>
    <t>101361005013A</t>
    <phoneticPr fontId="2" type="noConversion"/>
  </si>
  <si>
    <t>PC+ABS/LUPOY/GN5008HF/KA319</t>
    <phoneticPr fontId="2" type="noConversion"/>
  </si>
  <si>
    <t>800520073497</t>
    <phoneticPr fontId="2" type="noConversion"/>
  </si>
  <si>
    <t>MCR_2029</t>
    <phoneticPr fontId="2" type="noConversion"/>
  </si>
  <si>
    <t>SIDE_BUTTON_BACK</t>
    <phoneticPr fontId="2" type="noConversion"/>
  </si>
  <si>
    <t>101361005014A</t>
    <phoneticPr fontId="2" type="noConversion"/>
  </si>
  <si>
    <t>ABS/TAIRILAC/AG15A1/SOLID_PLATINUM(+0.6%抗UV?)</t>
    <phoneticPr fontId="2" type="noConversion"/>
  </si>
  <si>
    <t>800520073495</t>
    <phoneticPr fontId="2" type="noConversion"/>
  </si>
  <si>
    <t>TILT_WHEEL_HOLDER</t>
    <phoneticPr fontId="2" type="noConversion"/>
  </si>
  <si>
    <t>101361005012A</t>
    <phoneticPr fontId="2" type="noConversion"/>
  </si>
  <si>
    <t>800520073494</t>
    <phoneticPr fontId="2" type="noConversion"/>
  </si>
  <si>
    <t>TILT_RIB_PLATE</t>
    <phoneticPr fontId="2" type="noConversion"/>
  </si>
  <si>
    <t>101361005011A</t>
    <phoneticPr fontId="2" type="noConversion"/>
  </si>
  <si>
    <t>PC/SABIC/141R/SOLID_PLATINUM</t>
    <phoneticPr fontId="2" type="noConversion"/>
  </si>
  <si>
    <t>800520073493</t>
    <phoneticPr fontId="2" type="noConversion"/>
  </si>
  <si>
    <t>SCROLL_ROLLER</t>
    <phoneticPr fontId="2" type="noConversion"/>
  </si>
  <si>
    <t>201361010401A</t>
    <phoneticPr fontId="2" type="noConversion"/>
  </si>
  <si>
    <t>PC/SABIC/141R/SOLID_PLATINUM</t>
    <phoneticPr fontId="2" type="noConversion"/>
  </si>
  <si>
    <t>800520073492</t>
    <phoneticPr fontId="2" type="noConversion"/>
  </si>
  <si>
    <t>ON_OFF_SWITCH</t>
    <phoneticPr fontId="2" type="noConversion"/>
  </si>
  <si>
    <t>101361005009A</t>
    <phoneticPr fontId="2" type="noConversion"/>
  </si>
  <si>
    <t>ABS/TAIRILAC/AG15A1/SOLID_PLATINUM(+0.6%抗UV?)</t>
    <phoneticPr fontId="2" type="noConversion"/>
  </si>
  <si>
    <t>800520073490</t>
    <phoneticPr fontId="2" type="noConversion"/>
  </si>
  <si>
    <t>ISLAND_LENS_POWER</t>
    <phoneticPr fontId="2" type="noConversion"/>
  </si>
  <si>
    <t>101361005007A</t>
    <phoneticPr fontId="2" type="noConversion"/>
  </si>
  <si>
    <t>PC/SABIC/141R-111/TRANSPARENT</t>
    <phoneticPr fontId="2" type="noConversion"/>
  </si>
  <si>
    <t>800520073489</t>
    <phoneticPr fontId="2" type="noConversion"/>
  </si>
  <si>
    <t>ISLAND_LENS_BT</t>
    <phoneticPr fontId="2" type="noConversion"/>
  </si>
  <si>
    <t>101361005006A</t>
    <phoneticPr fontId="2" type="noConversion"/>
  </si>
  <si>
    <t>PC/SABIC/141R-111/TRANSPARENT</t>
    <phoneticPr fontId="2" type="noConversion"/>
  </si>
  <si>
    <t>800520073487</t>
    <phoneticPr fontId="2" type="noConversion"/>
  </si>
  <si>
    <t>BOT_CASE</t>
    <phoneticPr fontId="2" type="noConversion"/>
  </si>
  <si>
    <t>201361010201A</t>
    <phoneticPr fontId="2" type="noConversion"/>
  </si>
  <si>
    <t>800520063477</t>
    <phoneticPr fontId="2" type="noConversion"/>
  </si>
  <si>
    <t>茂瑞</t>
    <phoneticPr fontId="2" type="noConversion"/>
  </si>
  <si>
    <t>GM41</t>
    <phoneticPr fontId="2" type="noConversion"/>
  </si>
  <si>
    <t>BOTTOM_CASE</t>
    <phoneticPr fontId="2" type="noConversion"/>
  </si>
  <si>
    <t>101358139002A</t>
    <phoneticPr fontId="2" type="noConversion"/>
  </si>
  <si>
    <t>ABS/TAIRILAC/AG15A1/BLACK</t>
    <phoneticPr fontId="2" type="noConversion"/>
  </si>
  <si>
    <t>350X455X386</t>
    <phoneticPr fontId="2" type="noConversion"/>
  </si>
  <si>
    <t>280X300X271</t>
    <phoneticPr fontId="2" type="noConversion"/>
  </si>
  <si>
    <t>270X300X271</t>
    <phoneticPr fontId="2" type="noConversion"/>
  </si>
  <si>
    <t>300X300X281</t>
  </si>
  <si>
    <t xml:space="preserve">            366.5X400X356   
</t>
    <phoneticPr fontId="2" type="noConversion"/>
  </si>
  <si>
    <t>300X250X281</t>
  </si>
  <si>
    <t>350X550X376</t>
  </si>
  <si>
    <t>280X300X271</t>
  </si>
  <si>
    <t>280X230X281</t>
  </si>
  <si>
    <t>270X300X281</t>
  </si>
  <si>
    <t>450X510X421</t>
    <phoneticPr fontId="2" type="noConversion"/>
  </si>
  <si>
    <t>400X400X391</t>
  </si>
  <si>
    <t>FX-361-010</t>
    <phoneticPr fontId="2" type="noConversion"/>
  </si>
  <si>
    <t>FX-361-007
FX-361-008</t>
    <phoneticPr fontId="2" type="noConversion"/>
  </si>
  <si>
    <t>FX-361-014</t>
    <phoneticPr fontId="2" type="noConversion"/>
  </si>
  <si>
    <t>FX-361-009</t>
    <phoneticPr fontId="2" type="noConversion"/>
  </si>
  <si>
    <t>FX-361-012</t>
    <phoneticPr fontId="2" type="noConversion"/>
  </si>
  <si>
    <t>FX-361-017</t>
    <phoneticPr fontId="2" type="noConversion"/>
  </si>
  <si>
    <t>FX-361-011</t>
    <phoneticPr fontId="2" type="noConversion"/>
  </si>
  <si>
    <t>FX-361-013</t>
    <phoneticPr fontId="2" type="noConversion"/>
  </si>
  <si>
    <t>FX-361-016</t>
    <phoneticPr fontId="2" type="noConversion"/>
  </si>
  <si>
    <t>FX-361-015</t>
    <phoneticPr fontId="2" type="noConversion"/>
  </si>
  <si>
    <t>FX-361-005
FX-361-006</t>
    <phoneticPr fontId="2" type="noConversion"/>
  </si>
  <si>
    <t>FX-358-003
FX-358-004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</si>
</sst>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[$￥-804]#,##0.0"/>
    <numFmt numFmtId="178" formatCode="0.000_);[Red]\(0.000\)"/>
  </numFmts>
  <fonts count="18">
    <font>
      <sz val="11"/>
      <color theme="1"/>
      <name val="等线"/>
      <family val="2"/>
      <scheme val="minor"/>
    </font>
    <font>
      <sz val="9"/>
      <color theme="1"/>
      <name val="楷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6"/>
    </font>
    <font>
      <sz val="10"/>
      <color theme="1"/>
      <name val="楷体"/>
      <family val="3"/>
      <charset val="134"/>
    </font>
    <font>
      <sz val="12"/>
      <color indexed="8"/>
      <name val="宋体"/>
      <family val="3"/>
      <charset val="136"/>
    </font>
    <font>
      <sz val="10"/>
      <color rgb="FF000000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2"/>
      <charset val="134"/>
    </font>
    <font>
      <sz val="12"/>
      <name val="宋体"/>
      <family val="3"/>
      <charset val="134"/>
    </font>
    <font>
      <sz val="12"/>
      <color indexed="8"/>
      <name val="Verdana"/>
      <family val="2"/>
      <charset val="134"/>
    </font>
    <font>
      <sz val="12"/>
      <color theme="1"/>
      <name val="等线"/>
      <family val="2"/>
      <charset val="136"/>
      <scheme val="minor"/>
    </font>
    <font>
      <sz val="9"/>
      <name val="宋体"/>
      <family val="3"/>
      <charset val="134"/>
    </font>
    <font>
      <sz val="10"/>
      <name val="楷体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family val="2"/>
      <scheme val="minor"/>
    </font>
    <font>
      <sz val="11"/>
      <name val="新細明體"/>
      <family val="22"/>
      <charset val="134"/>
    </font>
    <font>
      <sz val="11"/>
      <color theme="1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177" fontId="0" fillId="0" borderId="0"/>
    <xf numFmtId="177" fontId="5" fillId="0" borderId="0">
      <alignment vertical="center"/>
    </xf>
    <xf numFmtId="177" fontId="3" fillId="0" borderId="0">
      <alignment vertical="center"/>
    </xf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0" fillId="0" borderId="0" applyNumberFormat="0" applyFill="0" applyBorder="0" applyProtection="0">
      <alignment vertical="top" wrapText="1"/>
    </xf>
    <xf numFmtId="177" fontId="11" fillId="0" borderId="0">
      <alignment vertical="center"/>
    </xf>
    <xf numFmtId="177" fontId="9" fillId="0" borderId="0">
      <alignment vertical="center"/>
    </xf>
  </cellStyleXfs>
  <cellXfs count="36">
    <xf numFmtId="177" fontId="0" fillId="0" borderId="0" xfId="0"/>
    <xf numFmtId="58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NumberFormat="1" applyAlignment="1"/>
    <xf numFmtId="0" fontId="0" fillId="0" borderId="1" xfId="0" applyNumberForma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8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/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/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4" fillId="0" borderId="1" xfId="2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176" fontId="15" fillId="0" borderId="1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wrapText="1"/>
    </xf>
    <xf numFmtId="178" fontId="16" fillId="0" borderId="2" xfId="4" applyNumberFormat="1" applyFont="1" applyFill="1" applyBorder="1" applyAlignment="1">
      <alignment horizontal="center" vertical="center"/>
    </xf>
    <xf numFmtId="178" fontId="16" fillId="0" borderId="1" xfId="4" applyNumberFormat="1" applyFont="1" applyFill="1" applyBorder="1" applyAlignment="1">
      <alignment horizontal="center" vertical="center"/>
    </xf>
    <xf numFmtId="0" fontId="17" fillId="0" borderId="1" xfId="8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5" xfId="0" applyNumberFormat="1" applyFont="1" applyFill="1" applyBorder="1" applyAlignment="1">
      <alignment horizontal="center" wrapText="1"/>
    </xf>
  </cellXfs>
  <cellStyles count="9">
    <cellStyle name="常规" xfId="0" builtinId="0"/>
    <cellStyle name="常规 3" xfId="8"/>
    <cellStyle name="一般 2" xfId="3"/>
    <cellStyle name="一般 2 5" xfId="6"/>
    <cellStyle name="一般 3" xfId="1"/>
    <cellStyle name="一般 4" xfId="5"/>
    <cellStyle name="一般 5" xfId="4"/>
    <cellStyle name="一般 9" xfId="7"/>
    <cellStyle name="一般_Mibtech Tooling List_08062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85725</xdr:rowOff>
    </xdr:from>
    <xdr:to>
      <xdr:col>17</xdr:col>
      <xdr:colOff>198311</xdr:colOff>
      <xdr:row>57</xdr:row>
      <xdr:rowOff>65603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71900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20</xdr:col>
      <xdr:colOff>36386</xdr:colOff>
      <xdr:row>42</xdr:row>
      <xdr:rowOff>47626</xdr:rowOff>
    </xdr:to>
    <xdr:grpSp>
      <xdr:nvGrpSpPr>
        <xdr:cNvPr id="4" name="组合 3"/>
        <xdr:cNvGrpSpPr/>
      </xdr:nvGrpSpPr>
      <xdr:grpSpPr>
        <a:xfrm>
          <a:off x="0" y="228600"/>
          <a:ext cx="13752386" cy="7419976"/>
          <a:chOff x="0" y="228600"/>
          <a:chExt cx="13752386" cy="7419976"/>
        </a:xfrm>
      </xdr:grpSpPr>
      <xdr:pic>
        <xdr:nvPicPr>
          <xdr:cNvPr id="2" name="图片 1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2500" t="37227" b="7100"/>
          <a:stretch/>
        </xdr:blipFill>
        <xdr:spPr>
          <a:xfrm>
            <a:off x="0" y="2876550"/>
            <a:ext cx="13371386" cy="4772026"/>
          </a:xfrm>
          <a:prstGeom prst="rect">
            <a:avLst/>
          </a:prstGeom>
        </xdr:spPr>
      </xdr:pic>
      <xdr:pic>
        <xdr:nvPicPr>
          <xdr:cNvPr id="3" name="图片 2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7003" b="52215"/>
          <a:stretch/>
        </xdr:blipFill>
        <xdr:spPr>
          <a:xfrm>
            <a:off x="38100" y="228600"/>
            <a:ext cx="13714286" cy="26384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workbookViewId="0">
      <pane ySplit="1" topLeftCell="A2" activePane="bottomLeft" state="frozen"/>
      <selection activeCell="I15" sqref="I15"/>
      <selection pane="bottomLeft" activeCell="P7" sqref="P7"/>
    </sheetView>
  </sheetViews>
  <sheetFormatPr defaultColWidth="9.625" defaultRowHeight="16.5" customHeight="1"/>
  <cols>
    <col min="1" max="1" width="5.125" style="12" customWidth="1"/>
    <col min="2" max="2" width="13.25" style="2" customWidth="1"/>
    <col min="3" max="3" width="4.875" style="12" customWidth="1"/>
    <col min="4" max="4" width="6.5" style="12" customWidth="1"/>
    <col min="5" max="5" width="4.75" style="12" customWidth="1"/>
    <col min="6" max="6" width="5.5" style="12" customWidth="1"/>
    <col min="7" max="7" width="9" style="12" customWidth="1"/>
    <col min="8" max="8" width="18.75" style="12" customWidth="1"/>
    <col min="9" max="9" width="13.875" style="3" customWidth="1"/>
    <col min="10" max="10" width="15.5" style="3" customWidth="1"/>
    <col min="11" max="11" width="9.625" style="12" customWidth="1"/>
    <col min="12" max="12" width="8.5" style="12" customWidth="1"/>
    <col min="13" max="13" width="22.25" style="12" customWidth="1"/>
    <col min="14" max="14" width="13.125" style="4" customWidth="1"/>
    <col min="15" max="15" width="7.5" style="12" customWidth="1"/>
    <col min="16" max="18" width="9.625" style="4" customWidth="1"/>
    <col min="19" max="19" width="32.5" style="12" customWidth="1"/>
    <col min="20" max="20" width="23" style="4" customWidth="1"/>
    <col min="21" max="22" width="9.625" style="4"/>
    <col min="23" max="23" width="14.125" style="4" customWidth="1"/>
    <col min="24" max="24" width="2" style="4" customWidth="1"/>
    <col min="25" max="16384" width="9.625" style="4"/>
  </cols>
  <sheetData>
    <row r="1" spans="1:24" s="25" customFormat="1" ht="16.5" customHeight="1">
      <c r="A1" s="32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4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30" t="s">
        <v>15</v>
      </c>
      <c r="Q1" s="30" t="s">
        <v>16</v>
      </c>
      <c r="R1" s="30" t="s">
        <v>17</v>
      </c>
      <c r="S1" s="30" t="s">
        <v>18</v>
      </c>
      <c r="T1" s="30" t="s">
        <v>19</v>
      </c>
      <c r="U1" s="30" t="s">
        <v>20</v>
      </c>
      <c r="V1" s="30" t="s">
        <v>21</v>
      </c>
      <c r="W1" s="30" t="s">
        <v>22</v>
      </c>
    </row>
    <row r="2" spans="1:24" s="25" customFormat="1" ht="16.5" customHeight="1">
      <c r="A2" s="33"/>
      <c r="B2" s="31"/>
      <c r="C2" s="31"/>
      <c r="D2" s="31"/>
      <c r="E2" s="31"/>
      <c r="F2" s="31"/>
      <c r="G2" s="31"/>
      <c r="H2" s="31"/>
      <c r="I2" s="31"/>
      <c r="J2" s="35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4" ht="18" customHeight="1">
      <c r="A3" s="5">
        <v>1</v>
      </c>
      <c r="B3" s="15" t="s">
        <v>23</v>
      </c>
      <c r="C3" s="10">
        <v>4</v>
      </c>
      <c r="D3" s="16">
        <v>100</v>
      </c>
      <c r="E3" s="17">
        <v>30</v>
      </c>
      <c r="F3" s="18" t="s">
        <v>24</v>
      </c>
      <c r="G3" s="10" t="s">
        <v>25</v>
      </c>
      <c r="H3" s="17" t="s">
        <v>26</v>
      </c>
      <c r="I3" s="8" t="s">
        <v>27</v>
      </c>
      <c r="J3" s="26">
        <f>(52.9/3600*E3/C3)*1.13</f>
        <v>0.12453541666666665</v>
      </c>
      <c r="K3" s="19">
        <v>0.8</v>
      </c>
      <c r="L3" s="10">
        <v>2.1</v>
      </c>
      <c r="M3" s="17" t="s">
        <v>28</v>
      </c>
      <c r="N3" s="28" t="s">
        <v>74</v>
      </c>
      <c r="O3" s="6">
        <v>1</v>
      </c>
      <c r="P3" s="9"/>
      <c r="Q3" s="6"/>
      <c r="R3" s="6"/>
      <c r="S3" s="6"/>
      <c r="T3" s="6" t="s">
        <v>86</v>
      </c>
      <c r="U3" s="1"/>
      <c r="V3" s="6"/>
      <c r="W3" s="10"/>
    </row>
    <row r="4" spans="1:24" ht="26.25" customHeight="1">
      <c r="A4" s="5">
        <v>2</v>
      </c>
      <c r="B4" s="15" t="s">
        <v>29</v>
      </c>
      <c r="C4" s="10">
        <v>4</v>
      </c>
      <c r="D4" s="16">
        <v>125</v>
      </c>
      <c r="E4" s="10">
        <v>21</v>
      </c>
      <c r="F4" s="18" t="s">
        <v>30</v>
      </c>
      <c r="G4" s="10" t="s">
        <v>25</v>
      </c>
      <c r="H4" s="17" t="s">
        <v>31</v>
      </c>
      <c r="I4" s="8" t="s">
        <v>32</v>
      </c>
      <c r="J4" s="26">
        <f>(57.3/3600*E4/C4)*1.13</f>
        <v>9.4425624999999985E-2</v>
      </c>
      <c r="K4" s="19">
        <v>0.35</v>
      </c>
      <c r="L4" s="10">
        <v>0.45</v>
      </c>
      <c r="M4" s="17" t="s">
        <v>28</v>
      </c>
      <c r="N4" s="28" t="s">
        <v>75</v>
      </c>
      <c r="O4" s="6">
        <v>1</v>
      </c>
      <c r="P4" s="9"/>
      <c r="Q4" s="6"/>
      <c r="R4" s="6"/>
      <c r="S4" s="6"/>
      <c r="T4" s="7" t="s">
        <v>87</v>
      </c>
      <c r="U4" s="1"/>
      <c r="V4" s="6"/>
      <c r="W4" s="10"/>
    </row>
    <row r="5" spans="1:24" ht="18" customHeight="1">
      <c r="A5" s="5">
        <v>3</v>
      </c>
      <c r="B5" s="20" t="s">
        <v>33</v>
      </c>
      <c r="C5" s="10">
        <v>4</v>
      </c>
      <c r="D5" s="16">
        <v>200</v>
      </c>
      <c r="E5" s="10">
        <v>25</v>
      </c>
      <c r="F5" s="18" t="s">
        <v>30</v>
      </c>
      <c r="G5" s="10" t="s">
        <v>25</v>
      </c>
      <c r="H5" s="17" t="s">
        <v>34</v>
      </c>
      <c r="I5" s="8" t="s">
        <v>35</v>
      </c>
      <c r="J5" s="26">
        <f>(73.1/3600*E5/C5)*1.13</f>
        <v>0.14340798611111108</v>
      </c>
      <c r="K5" s="19">
        <v>3.01</v>
      </c>
      <c r="L5" s="10">
        <v>0.7</v>
      </c>
      <c r="M5" s="17" t="s">
        <v>36</v>
      </c>
      <c r="N5" s="28" t="s">
        <v>76</v>
      </c>
      <c r="O5" s="6">
        <v>1</v>
      </c>
      <c r="P5" s="9"/>
      <c r="Q5" s="6"/>
      <c r="R5" s="6"/>
      <c r="S5" s="7"/>
      <c r="T5" s="6" t="s">
        <v>88</v>
      </c>
      <c r="U5" s="1"/>
      <c r="V5" s="6"/>
      <c r="W5" s="10"/>
      <c r="X5" s="11"/>
    </row>
    <row r="6" spans="1:24" ht="18" customHeight="1">
      <c r="A6" s="5">
        <v>4</v>
      </c>
      <c r="B6" s="21" t="s">
        <v>37</v>
      </c>
      <c r="C6" s="22">
        <v>8</v>
      </c>
      <c r="D6" s="22">
        <v>100</v>
      </c>
      <c r="E6" s="22">
        <v>20</v>
      </c>
      <c r="F6" s="18" t="s">
        <v>24</v>
      </c>
      <c r="G6" s="10" t="s">
        <v>38</v>
      </c>
      <c r="H6" s="22" t="s">
        <v>39</v>
      </c>
      <c r="I6" s="23" t="s">
        <v>40</v>
      </c>
      <c r="J6" s="26">
        <f>(52.9/3600*E6/C6)*1.13</f>
        <v>4.1511805555555552E-2</v>
      </c>
      <c r="K6" s="22">
        <v>0.1</v>
      </c>
      <c r="L6" s="22">
        <v>0.6</v>
      </c>
      <c r="M6" s="17" t="s">
        <v>41</v>
      </c>
      <c r="N6" s="13" t="s">
        <v>77</v>
      </c>
      <c r="O6" s="6">
        <v>1</v>
      </c>
      <c r="P6" s="14"/>
      <c r="Q6" s="14"/>
      <c r="R6" s="14"/>
      <c r="S6" s="13"/>
      <c r="T6" s="6" t="s">
        <v>89</v>
      </c>
      <c r="U6" s="14"/>
      <c r="V6" s="14"/>
      <c r="W6" s="14"/>
    </row>
    <row r="7" spans="1:24" ht="18" customHeight="1">
      <c r="A7" s="5">
        <v>5</v>
      </c>
      <c r="B7" s="21" t="s">
        <v>42</v>
      </c>
      <c r="C7" s="22">
        <v>4</v>
      </c>
      <c r="D7" s="22">
        <v>125</v>
      </c>
      <c r="E7" s="22">
        <v>26</v>
      </c>
      <c r="F7" s="18" t="s">
        <v>24</v>
      </c>
      <c r="G7" s="10" t="s">
        <v>38</v>
      </c>
      <c r="H7" s="22" t="s">
        <v>43</v>
      </c>
      <c r="I7" s="23" t="s">
        <v>44</v>
      </c>
      <c r="J7" s="26">
        <f>(57.3/3600*E7/C7)*1.13</f>
        <v>0.11690791666666665</v>
      </c>
      <c r="K7" s="22">
        <v>1.01</v>
      </c>
      <c r="L7" s="22">
        <v>2.35</v>
      </c>
      <c r="M7" s="24" t="s">
        <v>41</v>
      </c>
      <c r="N7" s="29" t="s">
        <v>78</v>
      </c>
      <c r="O7" s="6">
        <v>1</v>
      </c>
      <c r="P7" s="14"/>
      <c r="Q7" s="14"/>
      <c r="R7" s="14"/>
      <c r="S7" s="13"/>
      <c r="T7" s="6" t="s">
        <v>90</v>
      </c>
      <c r="U7" s="14"/>
      <c r="V7" s="14"/>
      <c r="W7" s="14"/>
    </row>
    <row r="8" spans="1:24" ht="18" customHeight="1">
      <c r="A8" s="5">
        <v>6</v>
      </c>
      <c r="B8" s="21" t="s">
        <v>45</v>
      </c>
      <c r="C8" s="22">
        <v>8</v>
      </c>
      <c r="D8" s="22">
        <v>100</v>
      </c>
      <c r="E8" s="22">
        <v>25</v>
      </c>
      <c r="F8" s="18" t="s">
        <v>24</v>
      </c>
      <c r="G8" s="10" t="s">
        <v>25</v>
      </c>
      <c r="H8" s="22" t="s">
        <v>46</v>
      </c>
      <c r="I8" s="23" t="s">
        <v>47</v>
      </c>
      <c r="J8" s="26">
        <f>(52.9/3600*E8/C8)*1.13</f>
        <v>5.1889756944444435E-2</v>
      </c>
      <c r="K8" s="22">
        <v>0.25</v>
      </c>
      <c r="L8" s="22">
        <v>0.2</v>
      </c>
      <c r="M8" s="24" t="s">
        <v>48</v>
      </c>
      <c r="N8" s="13" t="s">
        <v>79</v>
      </c>
      <c r="O8" s="6">
        <v>1</v>
      </c>
      <c r="P8" s="14"/>
      <c r="Q8" s="14"/>
      <c r="R8" s="14"/>
      <c r="S8" s="13"/>
      <c r="T8" s="6" t="s">
        <v>91</v>
      </c>
      <c r="U8" s="14"/>
      <c r="V8" s="14"/>
      <c r="W8" s="14"/>
    </row>
    <row r="9" spans="1:24" ht="18" customHeight="1">
      <c r="A9" s="5">
        <v>7</v>
      </c>
      <c r="B9" s="21" t="s">
        <v>49</v>
      </c>
      <c r="C9" s="22">
        <v>8</v>
      </c>
      <c r="D9" s="22">
        <v>150</v>
      </c>
      <c r="E9" s="22">
        <v>30</v>
      </c>
      <c r="F9" s="18" t="s">
        <v>24</v>
      </c>
      <c r="G9" s="10" t="s">
        <v>25</v>
      </c>
      <c r="H9" s="22" t="s">
        <v>50</v>
      </c>
      <c r="I9" s="23" t="s">
        <v>51</v>
      </c>
      <c r="J9" s="26">
        <f>(68.7/3600*E9/C9)*1.13</f>
        <v>8.0865624999999997E-2</v>
      </c>
      <c r="K9" s="22">
        <v>1.25</v>
      </c>
      <c r="L9" s="22">
        <v>2.35</v>
      </c>
      <c r="M9" s="24" t="s">
        <v>52</v>
      </c>
      <c r="N9" s="13" t="s">
        <v>80</v>
      </c>
      <c r="O9" s="6">
        <v>1</v>
      </c>
      <c r="P9" s="14"/>
      <c r="Q9" s="14"/>
      <c r="R9" s="14"/>
      <c r="S9" s="13"/>
      <c r="T9" s="6" t="s">
        <v>92</v>
      </c>
      <c r="U9" s="14"/>
      <c r="V9" s="14"/>
      <c r="W9" s="14"/>
    </row>
    <row r="10" spans="1:24" ht="18" customHeight="1">
      <c r="A10" s="5">
        <v>8</v>
      </c>
      <c r="B10" s="21" t="s">
        <v>53</v>
      </c>
      <c r="C10" s="22">
        <v>8</v>
      </c>
      <c r="D10" s="22">
        <v>100</v>
      </c>
      <c r="E10" s="22">
        <v>20</v>
      </c>
      <c r="F10" s="18" t="s">
        <v>30</v>
      </c>
      <c r="G10" s="10" t="s">
        <v>38</v>
      </c>
      <c r="H10" s="22" t="s">
        <v>54</v>
      </c>
      <c r="I10" s="23" t="s">
        <v>55</v>
      </c>
      <c r="J10" s="26">
        <f>(52.9/3600*E10/C10)*1.13</f>
        <v>4.1511805555555552E-2</v>
      </c>
      <c r="K10" s="22">
        <v>0.5</v>
      </c>
      <c r="L10" s="22">
        <v>0.4</v>
      </c>
      <c r="M10" s="24" t="s">
        <v>56</v>
      </c>
      <c r="N10" s="13" t="s">
        <v>81</v>
      </c>
      <c r="O10" s="13">
        <v>1</v>
      </c>
      <c r="P10" s="14"/>
      <c r="Q10" s="14"/>
      <c r="R10" s="14"/>
      <c r="S10" s="13"/>
      <c r="T10" s="6" t="s">
        <v>93</v>
      </c>
      <c r="U10" s="14"/>
      <c r="V10" s="14"/>
      <c r="W10" s="14"/>
    </row>
    <row r="11" spans="1:24" ht="18" customHeight="1">
      <c r="A11" s="5">
        <v>9</v>
      </c>
      <c r="B11" s="21" t="s">
        <v>57</v>
      </c>
      <c r="C11" s="22">
        <v>4</v>
      </c>
      <c r="D11" s="22">
        <v>100</v>
      </c>
      <c r="E11" s="22">
        <v>25</v>
      </c>
      <c r="F11" s="18" t="s">
        <v>30</v>
      </c>
      <c r="G11" s="10" t="s">
        <v>25</v>
      </c>
      <c r="H11" s="22" t="s">
        <v>58</v>
      </c>
      <c r="I11" s="23" t="s">
        <v>59</v>
      </c>
      <c r="J11" s="26">
        <f>(52.9/3600*E11/C11)*1.13</f>
        <v>0.10377951388888887</v>
      </c>
      <c r="K11" s="22">
        <v>0.2</v>
      </c>
      <c r="L11" s="22">
        <v>0.5</v>
      </c>
      <c r="M11" s="24" t="s">
        <v>60</v>
      </c>
      <c r="N11" s="13" t="s">
        <v>82</v>
      </c>
      <c r="O11" s="13">
        <v>1</v>
      </c>
      <c r="P11" s="14"/>
      <c r="Q11" s="14"/>
      <c r="R11" s="14"/>
      <c r="S11" s="13"/>
      <c r="T11" s="6" t="s">
        <v>94</v>
      </c>
      <c r="U11" s="14"/>
      <c r="V11" s="14"/>
      <c r="W11" s="14"/>
    </row>
    <row r="12" spans="1:24" ht="18" customHeight="1">
      <c r="A12" s="5">
        <v>10</v>
      </c>
      <c r="B12" s="21" t="s">
        <v>61</v>
      </c>
      <c r="C12" s="22">
        <v>4</v>
      </c>
      <c r="D12" s="22">
        <v>100</v>
      </c>
      <c r="E12" s="22">
        <v>25</v>
      </c>
      <c r="F12" s="18" t="s">
        <v>24</v>
      </c>
      <c r="G12" s="10" t="s">
        <v>25</v>
      </c>
      <c r="H12" s="22" t="s">
        <v>62</v>
      </c>
      <c r="I12" s="23" t="s">
        <v>63</v>
      </c>
      <c r="J12" s="26">
        <f>(52.9/3600*E12/C12)*1.13</f>
        <v>0.10377951388888887</v>
      </c>
      <c r="K12" s="22">
        <v>0.2</v>
      </c>
      <c r="L12" s="22">
        <v>0.7</v>
      </c>
      <c r="M12" s="24" t="s">
        <v>64</v>
      </c>
      <c r="N12" s="13" t="s">
        <v>83</v>
      </c>
      <c r="O12" s="13">
        <v>1</v>
      </c>
      <c r="P12" s="14"/>
      <c r="Q12" s="14"/>
      <c r="R12" s="14"/>
      <c r="S12" s="13"/>
      <c r="T12" s="6" t="s">
        <v>95</v>
      </c>
      <c r="U12" s="14"/>
      <c r="V12" s="14"/>
      <c r="W12" s="14"/>
    </row>
    <row r="13" spans="1:24" ht="18" customHeight="1">
      <c r="A13" s="5">
        <v>11</v>
      </c>
      <c r="B13" s="21" t="s">
        <v>65</v>
      </c>
      <c r="C13" s="22">
        <v>4</v>
      </c>
      <c r="D13" s="22">
        <v>200</v>
      </c>
      <c r="E13" s="22">
        <v>30</v>
      </c>
      <c r="F13" s="18" t="s">
        <v>24</v>
      </c>
      <c r="G13" s="10" t="s">
        <v>25</v>
      </c>
      <c r="H13" s="22" t="s">
        <v>66</v>
      </c>
      <c r="I13" s="23" t="s">
        <v>67</v>
      </c>
      <c r="J13" s="26">
        <f>(73.1/3600*E13/C13)*1.13</f>
        <v>0.17208958333333327</v>
      </c>
      <c r="K13" s="22">
        <v>11.65</v>
      </c>
      <c r="L13" s="22">
        <v>3.3</v>
      </c>
      <c r="M13" s="24" t="s">
        <v>28</v>
      </c>
      <c r="N13" s="13" t="s">
        <v>84</v>
      </c>
      <c r="O13" s="13">
        <v>1</v>
      </c>
      <c r="P13" s="14"/>
      <c r="Q13" s="14"/>
      <c r="R13" s="14"/>
      <c r="S13" s="13"/>
      <c r="T13" s="7" t="s">
        <v>96</v>
      </c>
      <c r="U13" s="14"/>
      <c r="V13" s="14"/>
      <c r="W13" s="14"/>
    </row>
    <row r="14" spans="1:24" ht="18" customHeight="1">
      <c r="A14" s="5">
        <v>12</v>
      </c>
      <c r="B14" s="21" t="s">
        <v>68</v>
      </c>
      <c r="C14" s="22">
        <v>2</v>
      </c>
      <c r="D14" s="22">
        <v>150</v>
      </c>
      <c r="E14" s="22">
        <v>35</v>
      </c>
      <c r="F14" s="22" t="s">
        <v>69</v>
      </c>
      <c r="G14" s="22" t="s">
        <v>70</v>
      </c>
      <c r="H14" s="22" t="s">
        <v>71</v>
      </c>
      <c r="I14" s="23" t="s">
        <v>72</v>
      </c>
      <c r="J14" s="27">
        <f>(68.7/3600*E14/C14)*1.13</f>
        <v>0.37737291666666667</v>
      </c>
      <c r="K14" s="22">
        <v>11.22</v>
      </c>
      <c r="L14" s="22">
        <v>7.9</v>
      </c>
      <c r="M14" s="24" t="s">
        <v>73</v>
      </c>
      <c r="N14" s="13" t="s">
        <v>85</v>
      </c>
      <c r="O14" s="13">
        <v>1</v>
      </c>
      <c r="P14" s="14"/>
      <c r="Q14" s="14"/>
      <c r="R14" s="14"/>
      <c r="S14" s="13"/>
      <c r="T14" s="7" t="s">
        <v>97</v>
      </c>
      <c r="U14" s="14"/>
      <c r="V14" s="14"/>
      <c r="W14" s="14"/>
    </row>
  </sheetData>
  <mergeCells count="23">
    <mergeCell ref="S1:S2"/>
    <mergeCell ref="T1:T2"/>
    <mergeCell ref="U1:U2"/>
    <mergeCell ref="V1:V2"/>
    <mergeCell ref="W1:W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" sqref="D1"/>
    </sheetView>
  </sheetViews>
  <sheetFormatPr defaultRowHeight="14.2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09.01</vt:lpstr>
      <vt:lpstr>祥舜回复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2021-03-31T05:45:11Z</dcterms:modified>
</cp:coreProperties>
</file>