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510"/>
  </bookViews>
  <sheets>
    <sheet name="众鹰 20.5.11" sheetId="1" r:id="rId1"/>
    <sheet name="回生管邮件" sheetId="2" r:id="rId2"/>
    <sheet name="众鹰回复邮件-单价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<sst xmlns="http://schemas.openxmlformats.org/spreadsheetml/2006/main" count="145" uniqueCount="116">
  <si>
    <t>模號</t>
    <phoneticPr fontId="5" type="noConversion"/>
  </si>
  <si>
    <t>穴數</t>
    <phoneticPr fontId="5" type="noConversion"/>
  </si>
  <si>
    <t>噸位</t>
    <phoneticPr fontId="5" type="noConversion"/>
  </si>
  <si>
    <t>週期</t>
    <phoneticPr fontId="5" type="noConversion"/>
  </si>
  <si>
    <t>客戶</t>
    <phoneticPr fontId="5" type="noConversion"/>
  </si>
  <si>
    <t>機種</t>
    <phoneticPr fontId="5" type="noConversion"/>
  </si>
  <si>
    <t>品名</t>
  </si>
  <si>
    <t>品號</t>
  </si>
  <si>
    <t>材料</t>
    <phoneticPr fontId="5" type="noConversion"/>
  </si>
  <si>
    <t>模具尺寸</t>
    <phoneticPr fontId="5" type="noConversion"/>
  </si>
  <si>
    <t>委外廠商</t>
  </si>
  <si>
    <t>后工序</t>
    <phoneticPr fontId="5" type="noConversion"/>
  </si>
  <si>
    <t>Forecast /月</t>
    <phoneticPr fontId="2" type="noConversion"/>
  </si>
  <si>
    <t>备注</t>
    <phoneticPr fontId="5" type="noConversion"/>
  </si>
  <si>
    <t>序号</t>
    <phoneticPr fontId="2" type="noConversion"/>
  </si>
  <si>
    <t>标准用人</t>
    <phoneticPr fontId="2" type="noConversion"/>
  </si>
  <si>
    <t>实际用人</t>
    <phoneticPr fontId="2" type="noConversion"/>
  </si>
  <si>
    <t>模具可外发时间</t>
    <phoneticPr fontId="2" type="noConversion"/>
  </si>
  <si>
    <t>生产需用专用治具及设备</t>
    <phoneticPr fontId="2" type="noConversion"/>
  </si>
  <si>
    <t>测量专用治具</t>
    <phoneticPr fontId="2" type="noConversion"/>
  </si>
  <si>
    <t>產品單重(G)</t>
    <phoneticPr fontId="5" type="noConversion"/>
  </si>
  <si>
    <t>水口單重(G)</t>
    <phoneticPr fontId="5" type="noConversion"/>
  </si>
  <si>
    <t>80T</t>
    <phoneticPr fontId="2" type="noConversion"/>
  </si>
  <si>
    <t>800105010683</t>
    <phoneticPr fontId="2" type="noConversion"/>
  </si>
  <si>
    <t>富港</t>
    <phoneticPr fontId="2" type="noConversion"/>
  </si>
  <si>
    <t>ROSSO 1.0</t>
    <phoneticPr fontId="2" type="noConversion"/>
  </si>
  <si>
    <t xml:space="preserve">CARRIAGE RIGHT </t>
    <phoneticPr fontId="2" type="noConversion"/>
  </si>
  <si>
    <t>800105090684</t>
    <phoneticPr fontId="2" type="noConversion"/>
  </si>
  <si>
    <t>CARRIAGE_LEFT</t>
    <phoneticPr fontId="2" type="noConversion"/>
  </si>
  <si>
    <t>ABS_BASF_GP22/COAL_BLACK[RC1]</t>
    <phoneticPr fontId="2" type="noConversion"/>
  </si>
  <si>
    <t>802719063354</t>
    <phoneticPr fontId="2" type="noConversion"/>
  </si>
  <si>
    <t>4+4</t>
    <phoneticPr fontId="2" type="noConversion"/>
  </si>
  <si>
    <t>100T</t>
    <phoneticPr fontId="2" type="noConversion"/>
  </si>
  <si>
    <t>旭丽</t>
    <phoneticPr fontId="2" type="noConversion"/>
  </si>
  <si>
    <t>MODE_BUTTON</t>
    <phoneticPr fontId="2" type="noConversion"/>
  </si>
  <si>
    <t>0.27/.018</t>
    <phoneticPr fontId="2" type="noConversion"/>
  </si>
  <si>
    <t>ABS_TAIRILAC_AG15A1 #NJ</t>
    <phoneticPr fontId="2" type="noConversion"/>
  </si>
  <si>
    <t>802719063356</t>
    <phoneticPr fontId="2" type="noConversion"/>
  </si>
  <si>
    <t>200T</t>
    <phoneticPr fontId="2" type="noConversion"/>
  </si>
  <si>
    <t>200T</t>
    <phoneticPr fontId="2" type="noConversion"/>
  </si>
  <si>
    <t>旭丽</t>
    <phoneticPr fontId="2" type="noConversion"/>
  </si>
  <si>
    <t xml:space="preserve">SM8191 </t>
    <phoneticPr fontId="2" type="noConversion"/>
  </si>
  <si>
    <t>BOTTOM_CASE注塑成型</t>
    <phoneticPr fontId="2" type="noConversion"/>
  </si>
  <si>
    <t>201343010202B</t>
    <phoneticPr fontId="2" type="noConversion"/>
  </si>
  <si>
    <t>802717062968</t>
    <phoneticPr fontId="2" type="noConversion"/>
  </si>
  <si>
    <t xml:space="preserve">旭丽 </t>
    <phoneticPr fontId="2" type="noConversion"/>
  </si>
  <si>
    <t xml:space="preserve">SM3360 </t>
    <phoneticPr fontId="2" type="noConversion"/>
  </si>
  <si>
    <t>TOP_KEY</t>
    <phoneticPr fontId="2" type="noConversion"/>
  </si>
  <si>
    <t>ABS_CHIMEI_PA757/COAL_BLACK</t>
    <phoneticPr fontId="2" type="noConversion"/>
  </si>
  <si>
    <t>800511121887</t>
    <phoneticPr fontId="2" type="noConversion"/>
  </si>
  <si>
    <t>80T</t>
    <phoneticPr fontId="2" type="noConversion"/>
  </si>
  <si>
    <t>群光</t>
    <phoneticPr fontId="2" type="noConversion"/>
  </si>
  <si>
    <t>MG-1178</t>
    <phoneticPr fontId="2" type="noConversion"/>
  </si>
  <si>
    <t>ON/OFF BUTTON</t>
    <phoneticPr fontId="2" type="noConversion"/>
  </si>
  <si>
    <t>ABS_BASF_GP22/COAL_BLACK</t>
    <phoneticPr fontId="2" type="noConversion"/>
  </si>
  <si>
    <t>800312112059</t>
    <phoneticPr fontId="2" type="noConversion"/>
  </si>
  <si>
    <t>125T</t>
    <phoneticPr fontId="2" type="noConversion"/>
  </si>
  <si>
    <t xml:space="preserve">富港 </t>
    <phoneticPr fontId="2" type="noConversion"/>
  </si>
  <si>
    <t xml:space="preserve">CALAMARI </t>
    <phoneticPr fontId="2" type="noConversion"/>
  </si>
  <si>
    <t>WIN8 PCB BRACKET</t>
    <phoneticPr fontId="2" type="noConversion"/>
  </si>
  <si>
    <t>803309121586</t>
    <phoneticPr fontId="2" type="noConversion"/>
  </si>
  <si>
    <t>DONGLE LENS</t>
    <phoneticPr fontId="2" type="noConversion"/>
  </si>
  <si>
    <t>PC_TEIJIN_L-1250Y/CLEAR</t>
    <phoneticPr fontId="2" type="noConversion"/>
  </si>
  <si>
    <t>800312112078</t>
    <phoneticPr fontId="2" type="noConversion"/>
  </si>
  <si>
    <t>100T</t>
    <phoneticPr fontId="2" type="noConversion"/>
  </si>
  <si>
    <t>DONGLE TOP COVER</t>
    <phoneticPr fontId="2" type="noConversion"/>
  </si>
  <si>
    <t>101174003017B</t>
    <phoneticPr fontId="2" type="noConversion"/>
  </si>
  <si>
    <t>PC_ABS_SABIC_C6600-111/COOL BLACK</t>
    <phoneticPr fontId="2" type="noConversion"/>
  </si>
  <si>
    <t>803310051639</t>
    <phoneticPr fontId="2" type="noConversion"/>
  </si>
  <si>
    <t>SM9063</t>
    <phoneticPr fontId="2" type="noConversion"/>
  </si>
  <si>
    <t>LIGHT PIPE</t>
    <phoneticPr fontId="2" type="noConversion"/>
  </si>
  <si>
    <t>800511121889</t>
    <phoneticPr fontId="2" type="noConversion"/>
  </si>
  <si>
    <t>150T</t>
    <phoneticPr fontId="2" type="noConversion"/>
  </si>
  <si>
    <t xml:space="preserve">TILT HOLDER </t>
    <phoneticPr fontId="2" type="noConversion"/>
  </si>
  <si>
    <t>101140005017A</t>
    <phoneticPr fontId="2" type="noConversion"/>
  </si>
  <si>
    <t>PC_SABIC_141R-701_BLACK</t>
    <phoneticPr fontId="2" type="noConversion"/>
  </si>
  <si>
    <t>802716032668</t>
    <phoneticPr fontId="2" type="noConversion"/>
  </si>
  <si>
    <t>TOP CASE</t>
    <phoneticPr fontId="2" type="noConversion"/>
  </si>
  <si>
    <t>ABS_TAIRILAC_AG15A1 #NJ</t>
    <phoneticPr fontId="2" type="noConversion"/>
  </si>
  <si>
    <t>ROSSO 1.0</t>
    <phoneticPr fontId="2" type="noConversion"/>
  </si>
  <si>
    <t xml:space="preserve">SM8191 </t>
    <phoneticPr fontId="2" type="noConversion"/>
  </si>
  <si>
    <t>MG-1178</t>
    <phoneticPr fontId="2" type="noConversion"/>
  </si>
  <si>
    <t>SM2060</t>
    <phoneticPr fontId="2" type="noConversion"/>
  </si>
  <si>
    <t>CALAMARI</t>
    <phoneticPr fontId="2" type="noConversion"/>
  </si>
  <si>
    <t>SM8190</t>
    <phoneticPr fontId="2" type="noConversion"/>
  </si>
  <si>
    <t>201031011402</t>
    <phoneticPr fontId="2" type="noConversion"/>
  </si>
  <si>
    <t xml:space="preserve"> 201031011401</t>
    <phoneticPr fontId="2" type="noConversion"/>
  </si>
  <si>
    <t>201104010901</t>
    <phoneticPr fontId="2" type="noConversion"/>
  </si>
  <si>
    <t>101140005003</t>
    <phoneticPr fontId="2" type="noConversion"/>
  </si>
  <si>
    <t>101174003008</t>
    <phoneticPr fontId="2" type="noConversion"/>
  </si>
  <si>
    <t>101302027001A</t>
    <phoneticPr fontId="2" type="noConversion"/>
  </si>
  <si>
    <t>320*300*271</t>
  </si>
  <si>
    <t>500*450*461</t>
  </si>
  <si>
    <t>500*320*361</t>
  </si>
  <si>
    <t>250*200*261</t>
  </si>
  <si>
    <t>500*450*498.5</t>
  </si>
  <si>
    <t>250*250*251</t>
  </si>
  <si>
    <t>230*180*251</t>
  </si>
  <si>
    <t>500*350*386</t>
  </si>
  <si>
    <t>350*350*391</t>
  </si>
  <si>
    <t>320*300*346</t>
  </si>
  <si>
    <t>101260027002A</t>
    <phoneticPr fontId="2" type="noConversion"/>
  </si>
  <si>
    <t>101343027020B/21B</t>
    <phoneticPr fontId="2" type="noConversion"/>
  </si>
  <si>
    <t>顶钧含税价13%</t>
    <phoneticPr fontId="2" type="noConversion"/>
  </si>
  <si>
    <t>无</t>
    <phoneticPr fontId="2" type="noConversion"/>
  </si>
  <si>
    <t>无</t>
    <phoneticPr fontId="2" type="noConversion"/>
  </si>
  <si>
    <t>FX-343-006</t>
    <phoneticPr fontId="2" type="noConversion"/>
  </si>
  <si>
    <t>FX-260-003/004</t>
    <phoneticPr fontId="2" type="noConversion"/>
  </si>
  <si>
    <t>FX-302-010</t>
    <phoneticPr fontId="2" type="noConversion"/>
  </si>
  <si>
    <t>无</t>
    <phoneticPr fontId="2" type="noConversion"/>
  </si>
  <si>
    <t>有治具,
治具上无编号</t>
    <phoneticPr fontId="2" type="noConversion"/>
  </si>
  <si>
    <t>因机台原因暂不接</t>
    <phoneticPr fontId="2" type="noConversion"/>
  </si>
  <si>
    <t>众鹰回复</t>
    <phoneticPr fontId="2" type="noConversion"/>
  </si>
  <si>
    <t>厂商</t>
    <phoneticPr fontId="2" type="noConversion"/>
  </si>
  <si>
    <t>众鹰</t>
  </si>
  <si>
    <t>201093010902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</si>
</sst>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00000"/>
    <numFmt numFmtId="178" formatCode="0.000_);[Red]\(0.000\)"/>
  </numFmts>
  <fonts count="16">
    <font>
      <sz val="11"/>
      <color theme="1"/>
      <name val="等线"/>
      <family val="2"/>
      <scheme val="minor"/>
    </font>
    <font>
      <sz val="9"/>
      <color theme="1"/>
      <name val="楷体"/>
      <family val="3"/>
      <charset val="134"/>
    </font>
    <font>
      <sz val="9"/>
      <name val="等线"/>
      <family val="3"/>
      <charset val="134"/>
      <scheme val="minor"/>
    </font>
    <font>
      <sz val="9"/>
      <name val="楷体"/>
      <family val="3"/>
      <charset val="134"/>
    </font>
    <font>
      <sz val="12"/>
      <name val="宋体"/>
      <family val="3"/>
      <charset val="136"/>
    </font>
    <font>
      <sz val="9"/>
      <name val="等线"/>
      <family val="2"/>
      <charset val="136"/>
      <scheme val="minor"/>
    </font>
    <font>
      <sz val="10"/>
      <color theme="1"/>
      <name val="楷体"/>
      <family val="3"/>
      <charset val="134"/>
    </font>
    <font>
      <sz val="12"/>
      <color indexed="8"/>
      <name val="宋体"/>
      <family val="3"/>
      <charset val="136"/>
    </font>
    <font>
      <sz val="8"/>
      <name val="宋体"/>
      <family val="3"/>
      <charset val="134"/>
    </font>
    <font>
      <sz val="10"/>
      <color rgb="FF000000"/>
      <name val="楷体"/>
      <family val="3"/>
      <charset val="134"/>
    </font>
    <font>
      <sz val="12"/>
      <color theme="1"/>
      <name val="等线"/>
      <family val="2"/>
      <scheme val="minor"/>
    </font>
    <font>
      <sz val="12"/>
      <color indexed="8"/>
      <name val="楷体"/>
      <family val="3"/>
      <charset val="134"/>
    </font>
    <font>
      <sz val="12"/>
      <color theme="1"/>
      <name val="楷体"/>
      <family val="3"/>
      <charset val="134"/>
    </font>
    <font>
      <sz val="12"/>
      <name val="宋体"/>
      <family val="3"/>
      <charset val="134"/>
    </font>
    <font>
      <sz val="12"/>
      <name val="新細明體"/>
      <family val="22"/>
      <charset val="134"/>
    </font>
    <font>
      <sz val="10"/>
      <name val="新細明體"/>
      <family val="22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</cellStyleXfs>
  <cellXfs count="41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8" fillId="0" borderId="1" xfId="1" applyFont="1" applyFill="1" applyBorder="1" applyAlignment="1">
      <alignment horizontal="center" vertical="center"/>
    </xf>
    <xf numFmtId="0" fontId="0" fillId="0" borderId="0" xfId="0" applyAlignment="1"/>
    <xf numFmtId="0" fontId="1" fillId="0" borderId="2" xfId="0" applyFont="1" applyFill="1" applyBorder="1" applyAlignment="1">
      <alignment horizontal="center" vertical="center"/>
    </xf>
    <xf numFmtId="0" fontId="0" fillId="0" borderId="1" xfId="0" applyBorder="1" applyAlignment="1"/>
    <xf numFmtId="0" fontId="0" fillId="2" borderId="1" xfId="0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/>
    <xf numFmtId="0" fontId="1" fillId="2" borderId="2" xfId="0" applyFont="1" applyFill="1" applyBorder="1" applyAlignment="1">
      <alignment horizontal="center" vertical="center"/>
    </xf>
    <xf numFmtId="58" fontId="1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/>
    <xf numFmtId="0" fontId="8" fillId="2" borderId="1" xfId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49" fontId="11" fillId="2" borderId="1" xfId="2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176" fontId="11" fillId="2" borderId="1" xfId="2" applyNumberFormat="1" applyFont="1" applyFill="1" applyBorder="1" applyAlignment="1">
      <alignment vertical="center" wrapText="1"/>
    </xf>
    <xf numFmtId="176" fontId="11" fillId="3" borderId="1" xfId="2" applyNumberFormat="1" applyFont="1" applyFill="1" applyBorder="1" applyAlignment="1">
      <alignment vertical="center" wrapText="1"/>
    </xf>
    <xf numFmtId="177" fontId="11" fillId="2" borderId="1" xfId="2" applyNumberFormat="1" applyFont="1" applyFill="1" applyBorder="1" applyAlignment="1">
      <alignment vertical="center" wrapText="1"/>
    </xf>
    <xf numFmtId="177" fontId="11" fillId="2" borderId="1" xfId="2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0" fillId="0" borderId="0" xfId="0" applyFont="1"/>
    <xf numFmtId="178" fontId="14" fillId="0" borderId="1" xfId="3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vertical="center" wrapText="1"/>
    </xf>
    <xf numFmtId="49" fontId="1" fillId="4" borderId="1" xfId="0" applyNumberFormat="1" applyFont="1" applyFill="1" applyBorder="1" applyAlignment="1">
      <alignment horizontal="center" vertical="center"/>
    </xf>
    <xf numFmtId="178" fontId="15" fillId="0" borderId="1" xfId="3" applyNumberFormat="1" applyFont="1" applyFill="1" applyBorder="1" applyAlignment="1">
      <alignment horizontal="left" vertical="center"/>
    </xf>
  </cellXfs>
  <cellStyles count="4">
    <cellStyle name="常规" xfId="0" builtinId="0"/>
    <cellStyle name="一般 3" xfId="2"/>
    <cellStyle name="一般 5" xfId="3"/>
    <cellStyle name="一般_Mibtech Tooling List_08062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133350</xdr:colOff>
      <xdr:row>36</xdr:row>
      <xdr:rowOff>38100</xdr:rowOff>
    </xdr:to>
    <xdr:pic>
      <xdr:nvPicPr>
        <xdr:cNvPr id="2" name="图片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7113" r="39020" b="6432"/>
        <a:stretch/>
      </xdr:blipFill>
      <xdr:spPr>
        <a:xfrm>
          <a:off x="0" y="0"/>
          <a:ext cx="8362950" cy="6553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28574</xdr:rowOff>
    </xdr:from>
    <xdr:to>
      <xdr:col>19</xdr:col>
      <xdr:colOff>684086</xdr:colOff>
      <xdr:row>47</xdr:row>
      <xdr:rowOff>65602</xdr:rowOff>
    </xdr:to>
    <xdr:pic>
      <xdr:nvPicPr>
        <xdr:cNvPr id="2" name="图片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7224"/>
        <a:stretch/>
      </xdr:blipFill>
      <xdr:spPr>
        <a:xfrm>
          <a:off x="0" y="1476374"/>
          <a:ext cx="13714286" cy="70950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tabSelected="1" workbookViewId="0">
      <selection activeCell="G16" sqref="G16"/>
    </sheetView>
  </sheetViews>
  <sheetFormatPr defaultRowHeight="24" customHeight="1"/>
  <cols>
    <col min="1" max="1" width="6.625" style="7" customWidth="1"/>
    <col min="2" max="2" width="12" style="9" customWidth="1"/>
    <col min="3" max="3" width="6" style="7" customWidth="1"/>
    <col min="4" max="4" width="7.25" style="7" customWidth="1"/>
    <col min="5" max="5" width="7.125" style="7" customWidth="1"/>
    <col min="6" max="6" width="7.875" style="7" customWidth="1"/>
    <col min="7" max="7" width="10.75" style="7" customWidth="1"/>
    <col min="8" max="8" width="18.125" customWidth="1"/>
    <col min="9" max="9" width="16.375" style="11" customWidth="1"/>
    <col min="10" max="10" width="13.875" style="11" customWidth="1"/>
    <col min="11" max="11" width="5.375" style="11" customWidth="1"/>
    <col min="12" max="12" width="14.5" style="11" customWidth="1"/>
    <col min="13" max="13" width="8.75" style="11" customWidth="1"/>
    <col min="14" max="14" width="8.75" customWidth="1"/>
    <col min="15" max="15" width="23.25" customWidth="1"/>
    <col min="16" max="16" width="14.125" customWidth="1"/>
    <col min="17" max="17" width="9" style="7"/>
    <col min="18" max="21" width="0" hidden="1" customWidth="1"/>
    <col min="22" max="22" width="12.5" customWidth="1"/>
  </cols>
  <sheetData>
    <row r="1" spans="1:25" s="36" customFormat="1" ht="24" customHeight="1">
      <c r="A1" s="28" t="s">
        <v>14</v>
      </c>
      <c r="B1" s="29" t="s">
        <v>0</v>
      </c>
      <c r="C1" s="30" t="s">
        <v>1</v>
      </c>
      <c r="D1" s="30" t="s">
        <v>2</v>
      </c>
      <c r="E1" s="30" t="s">
        <v>3</v>
      </c>
      <c r="F1" s="30" t="s">
        <v>4</v>
      </c>
      <c r="G1" s="30" t="s">
        <v>5</v>
      </c>
      <c r="H1" s="30" t="s">
        <v>6</v>
      </c>
      <c r="I1" s="31" t="s">
        <v>7</v>
      </c>
      <c r="J1" s="32" t="s">
        <v>103</v>
      </c>
      <c r="K1" s="31" t="s">
        <v>113</v>
      </c>
      <c r="L1" s="31" t="s">
        <v>112</v>
      </c>
      <c r="M1" s="33" t="s">
        <v>20</v>
      </c>
      <c r="N1" s="34" t="s">
        <v>21</v>
      </c>
      <c r="O1" s="30" t="s">
        <v>8</v>
      </c>
      <c r="P1" s="30" t="s">
        <v>9</v>
      </c>
      <c r="Q1" s="30" t="s">
        <v>15</v>
      </c>
      <c r="R1" s="30" t="s">
        <v>16</v>
      </c>
      <c r="S1" s="30" t="s">
        <v>10</v>
      </c>
      <c r="T1" s="30" t="s">
        <v>11</v>
      </c>
      <c r="U1" s="30" t="s">
        <v>18</v>
      </c>
      <c r="V1" s="30" t="s">
        <v>19</v>
      </c>
      <c r="W1" s="30" t="s">
        <v>17</v>
      </c>
      <c r="X1" s="30" t="s">
        <v>12</v>
      </c>
      <c r="Y1" s="35" t="s">
        <v>13</v>
      </c>
    </row>
    <row r="2" spans="1:25" s="24" customFormat="1" ht="24" customHeight="1">
      <c r="A2" s="14">
        <v>1</v>
      </c>
      <c r="B2" s="15" t="s">
        <v>23</v>
      </c>
      <c r="C2" s="16">
        <v>4</v>
      </c>
      <c r="D2" s="17" t="s">
        <v>22</v>
      </c>
      <c r="E2" s="16">
        <v>27</v>
      </c>
      <c r="F2" s="18" t="s">
        <v>24</v>
      </c>
      <c r="G2" s="16" t="s">
        <v>79</v>
      </c>
      <c r="H2" s="19" t="s">
        <v>26</v>
      </c>
      <c r="I2" s="26" t="s">
        <v>85</v>
      </c>
      <c r="J2" s="37">
        <f>(42.84/3600*E2/C2)*1.13</f>
        <v>9.0767249999999994E-2</v>
      </c>
      <c r="K2" s="37" t="s">
        <v>114</v>
      </c>
      <c r="L2" s="37"/>
      <c r="M2" s="20">
        <v>0.45</v>
      </c>
      <c r="N2" s="16">
        <v>0.26</v>
      </c>
      <c r="O2" s="19" t="s">
        <v>29</v>
      </c>
      <c r="P2" s="16"/>
      <c r="Q2" s="21">
        <v>1</v>
      </c>
      <c r="R2" s="16"/>
      <c r="S2" s="16"/>
      <c r="T2" s="16"/>
      <c r="U2" s="16"/>
      <c r="V2" s="16" t="s">
        <v>104</v>
      </c>
      <c r="W2" s="22">
        <v>43966</v>
      </c>
      <c r="X2" s="16">
        <v>80000</v>
      </c>
      <c r="Y2" s="23"/>
    </row>
    <row r="3" spans="1:25" s="24" customFormat="1" ht="24" customHeight="1">
      <c r="A3" s="14">
        <v>2</v>
      </c>
      <c r="B3" s="15" t="s">
        <v>27</v>
      </c>
      <c r="C3" s="16">
        <v>4</v>
      </c>
      <c r="D3" s="17" t="s">
        <v>22</v>
      </c>
      <c r="E3" s="16">
        <v>21</v>
      </c>
      <c r="F3" s="18" t="s">
        <v>24</v>
      </c>
      <c r="G3" s="16" t="s">
        <v>25</v>
      </c>
      <c r="H3" s="19" t="s">
        <v>28</v>
      </c>
      <c r="I3" s="26" t="s">
        <v>86</v>
      </c>
      <c r="J3" s="37">
        <f>(42.84/3600*E3/C3)*1.13</f>
        <v>7.059675E-2</v>
      </c>
      <c r="K3" s="37" t="s">
        <v>114</v>
      </c>
      <c r="L3" s="37"/>
      <c r="M3" s="20">
        <v>0.9</v>
      </c>
      <c r="N3" s="16">
        <v>0.26</v>
      </c>
      <c r="O3" s="19" t="s">
        <v>29</v>
      </c>
      <c r="P3" s="16"/>
      <c r="Q3" s="21">
        <v>1</v>
      </c>
      <c r="R3" s="16"/>
      <c r="S3" s="16"/>
      <c r="T3" s="16"/>
      <c r="U3" s="16"/>
      <c r="V3" s="16" t="s">
        <v>104</v>
      </c>
      <c r="W3" s="22">
        <v>43966</v>
      </c>
      <c r="X3" s="16">
        <v>80000</v>
      </c>
      <c r="Y3" s="23"/>
    </row>
    <row r="4" spans="1:25" s="24" customFormat="1" ht="24" customHeight="1">
      <c r="A4" s="14">
        <v>3</v>
      </c>
      <c r="B4" s="15" t="s">
        <v>30</v>
      </c>
      <c r="C4" s="16" t="s">
        <v>31</v>
      </c>
      <c r="D4" s="17" t="s">
        <v>32</v>
      </c>
      <c r="E4" s="16">
        <v>24</v>
      </c>
      <c r="F4" s="18" t="s">
        <v>33</v>
      </c>
      <c r="G4" s="19" t="s">
        <v>80</v>
      </c>
      <c r="H4" s="19" t="s">
        <v>34</v>
      </c>
      <c r="I4" s="38" t="s">
        <v>102</v>
      </c>
      <c r="J4" s="37">
        <f>((52.9/3600*E4/4)*1.13)/2</f>
        <v>4.9814166666666666E-2</v>
      </c>
      <c r="K4" s="37" t="s">
        <v>114</v>
      </c>
      <c r="L4" s="37"/>
      <c r="M4" s="20" t="s">
        <v>35</v>
      </c>
      <c r="N4" s="16">
        <v>0.31</v>
      </c>
      <c r="O4" s="19" t="s">
        <v>36</v>
      </c>
      <c r="P4" s="16" t="s">
        <v>91</v>
      </c>
      <c r="Q4" s="21">
        <v>1</v>
      </c>
      <c r="R4" s="16"/>
      <c r="S4" s="16"/>
      <c r="T4" s="16"/>
      <c r="U4" s="16"/>
      <c r="V4" s="16" t="s">
        <v>105</v>
      </c>
      <c r="W4" s="22">
        <v>43966</v>
      </c>
      <c r="X4" s="16">
        <v>15000</v>
      </c>
      <c r="Y4" s="23"/>
    </row>
    <row r="5" spans="1:25" s="24" customFormat="1" ht="24" customHeight="1">
      <c r="A5" s="14">
        <v>4</v>
      </c>
      <c r="B5" s="39" t="s">
        <v>37</v>
      </c>
      <c r="C5" s="16">
        <v>4</v>
      </c>
      <c r="D5" s="17" t="s">
        <v>39</v>
      </c>
      <c r="E5" s="16">
        <v>28</v>
      </c>
      <c r="F5" s="18" t="s">
        <v>40</v>
      </c>
      <c r="G5" s="19" t="s">
        <v>41</v>
      </c>
      <c r="H5" s="19" t="s">
        <v>42</v>
      </c>
      <c r="I5" s="26" t="s">
        <v>43</v>
      </c>
      <c r="J5" s="37">
        <f>(72.8/3600*E5/C5)*1.13</f>
        <v>0.15995777777777775</v>
      </c>
      <c r="K5" s="37"/>
      <c r="L5" s="40" t="s">
        <v>111</v>
      </c>
      <c r="M5" s="20">
        <v>10.6</v>
      </c>
      <c r="N5" s="16">
        <v>4.9000000000000004</v>
      </c>
      <c r="O5" s="19" t="s">
        <v>36</v>
      </c>
      <c r="P5" s="16" t="s">
        <v>92</v>
      </c>
      <c r="Q5" s="21">
        <v>1</v>
      </c>
      <c r="R5" s="16"/>
      <c r="S5" s="16"/>
      <c r="T5" s="16"/>
      <c r="U5" s="16"/>
      <c r="V5" s="16" t="s">
        <v>106</v>
      </c>
      <c r="W5" s="22">
        <v>43966</v>
      </c>
      <c r="X5" s="16">
        <v>15000</v>
      </c>
      <c r="Y5" s="23"/>
    </row>
    <row r="6" spans="1:25" s="24" customFormat="1" ht="24" customHeight="1">
      <c r="A6" s="14">
        <v>5</v>
      </c>
      <c r="B6" s="15" t="s">
        <v>76</v>
      </c>
      <c r="C6" s="16">
        <v>2</v>
      </c>
      <c r="D6" s="17" t="s">
        <v>39</v>
      </c>
      <c r="E6" s="16">
        <v>28</v>
      </c>
      <c r="F6" s="25" t="s">
        <v>45</v>
      </c>
      <c r="G6" s="16" t="s">
        <v>84</v>
      </c>
      <c r="H6" s="19" t="s">
        <v>77</v>
      </c>
      <c r="I6" s="26" t="s">
        <v>101</v>
      </c>
      <c r="J6" s="37">
        <f>(61.2/3600*E6/C6)*1.13</f>
        <v>0.26894000000000001</v>
      </c>
      <c r="K6" s="37" t="s">
        <v>114</v>
      </c>
      <c r="L6" s="37"/>
      <c r="M6" s="20">
        <v>13.2</v>
      </c>
      <c r="N6" s="16">
        <v>11.35</v>
      </c>
      <c r="O6" s="19" t="s">
        <v>78</v>
      </c>
      <c r="P6" s="16" t="s">
        <v>93</v>
      </c>
      <c r="Q6" s="21">
        <v>1</v>
      </c>
      <c r="R6" s="16"/>
      <c r="S6" s="16"/>
      <c r="T6" s="16"/>
      <c r="U6" s="16"/>
      <c r="V6" s="16" t="s">
        <v>107</v>
      </c>
      <c r="W6" s="22">
        <v>43964</v>
      </c>
      <c r="X6" s="16">
        <v>50000</v>
      </c>
      <c r="Y6" s="23"/>
    </row>
    <row r="7" spans="1:25" s="24" customFormat="1" ht="24" customHeight="1">
      <c r="A7" s="14">
        <v>6</v>
      </c>
      <c r="B7" s="15" t="s">
        <v>60</v>
      </c>
      <c r="C7" s="16">
        <v>4</v>
      </c>
      <c r="D7" s="17" t="s">
        <v>50</v>
      </c>
      <c r="E7" s="16">
        <v>22</v>
      </c>
      <c r="F7" s="25" t="s">
        <v>45</v>
      </c>
      <c r="G7" s="16" t="s">
        <v>82</v>
      </c>
      <c r="H7" s="19" t="s">
        <v>61</v>
      </c>
      <c r="I7" s="26" t="s">
        <v>115</v>
      </c>
      <c r="J7" s="37">
        <f>(42.84/3600*E7/C7)*1.13</f>
        <v>7.3958499999999996E-2</v>
      </c>
      <c r="K7" s="37" t="s">
        <v>114</v>
      </c>
      <c r="L7" s="37"/>
      <c r="M7" s="20">
        <v>0.04</v>
      </c>
      <c r="N7" s="16">
        <v>0.48</v>
      </c>
      <c r="O7" s="19" t="s">
        <v>62</v>
      </c>
      <c r="P7" s="16" t="s">
        <v>94</v>
      </c>
      <c r="Q7" s="21">
        <v>1</v>
      </c>
      <c r="R7" s="16"/>
      <c r="S7" s="16"/>
      <c r="T7" s="16"/>
      <c r="U7" s="16"/>
      <c r="V7" s="16" t="s">
        <v>104</v>
      </c>
      <c r="W7" s="22">
        <v>43963</v>
      </c>
      <c r="X7" s="16">
        <v>20000</v>
      </c>
      <c r="Y7" s="23"/>
    </row>
    <row r="8" spans="1:25" s="24" customFormat="1" ht="24" customHeight="1">
      <c r="A8" s="14">
        <v>7</v>
      </c>
      <c r="B8" s="39" t="s">
        <v>44</v>
      </c>
      <c r="C8" s="16">
        <v>4</v>
      </c>
      <c r="D8" s="17" t="s">
        <v>38</v>
      </c>
      <c r="E8" s="19">
        <v>30</v>
      </c>
      <c r="F8" s="25" t="s">
        <v>45</v>
      </c>
      <c r="G8" s="19" t="s">
        <v>46</v>
      </c>
      <c r="H8" s="19" t="s">
        <v>47</v>
      </c>
      <c r="I8" s="26" t="s">
        <v>90</v>
      </c>
      <c r="J8" s="37">
        <f>(61.2/3600*E8/C8)*1.13</f>
        <v>0.14407499999999998</v>
      </c>
      <c r="K8" s="37"/>
      <c r="L8" s="40" t="s">
        <v>111</v>
      </c>
      <c r="M8" s="20">
        <v>8.98</v>
      </c>
      <c r="N8" s="16">
        <v>1.8</v>
      </c>
      <c r="O8" s="19" t="s">
        <v>48</v>
      </c>
      <c r="P8" s="16" t="s">
        <v>95</v>
      </c>
      <c r="Q8" s="21">
        <v>1</v>
      </c>
      <c r="R8" s="16"/>
      <c r="S8" s="16"/>
      <c r="T8" s="16"/>
      <c r="U8" s="16"/>
      <c r="V8" s="16" t="s">
        <v>108</v>
      </c>
      <c r="W8" s="22">
        <v>43966</v>
      </c>
      <c r="X8" s="16">
        <v>50000</v>
      </c>
      <c r="Y8" s="23"/>
    </row>
    <row r="9" spans="1:25" s="24" customFormat="1" ht="24" customHeight="1">
      <c r="A9" s="14">
        <v>8</v>
      </c>
      <c r="B9" s="15" t="s">
        <v>68</v>
      </c>
      <c r="C9" s="16">
        <v>8</v>
      </c>
      <c r="D9" s="17" t="s">
        <v>50</v>
      </c>
      <c r="E9" s="16">
        <v>24</v>
      </c>
      <c r="F9" s="25" t="s">
        <v>45</v>
      </c>
      <c r="G9" s="19" t="s">
        <v>69</v>
      </c>
      <c r="H9" s="19" t="s">
        <v>70</v>
      </c>
      <c r="I9" s="26" t="s">
        <v>87</v>
      </c>
      <c r="J9" s="37">
        <f>(42.84/3600*E9/C9)*1.13</f>
        <v>4.0341000000000002E-2</v>
      </c>
      <c r="K9" s="37" t="s">
        <v>114</v>
      </c>
      <c r="L9" s="37"/>
      <c r="M9" s="20">
        <v>0.35</v>
      </c>
      <c r="N9" s="16">
        <v>0.41</v>
      </c>
      <c r="O9" s="19" t="s">
        <v>62</v>
      </c>
      <c r="P9" s="16" t="s">
        <v>96</v>
      </c>
      <c r="Q9" s="21">
        <v>1</v>
      </c>
      <c r="R9" s="16"/>
      <c r="S9" s="16"/>
      <c r="T9" s="16"/>
      <c r="U9" s="16"/>
      <c r="V9" s="16" t="s">
        <v>109</v>
      </c>
      <c r="W9" s="22">
        <v>43966</v>
      </c>
      <c r="X9" s="16">
        <v>10000</v>
      </c>
      <c r="Y9" s="23"/>
    </row>
    <row r="10" spans="1:25" s="24" customFormat="1" ht="24" customHeight="1">
      <c r="A10" s="14">
        <v>9</v>
      </c>
      <c r="B10" s="39" t="s">
        <v>49</v>
      </c>
      <c r="C10" s="16">
        <v>8</v>
      </c>
      <c r="D10" s="17" t="s">
        <v>50</v>
      </c>
      <c r="E10" s="19">
        <v>24</v>
      </c>
      <c r="F10" s="18" t="s">
        <v>51</v>
      </c>
      <c r="G10" s="16" t="s">
        <v>81</v>
      </c>
      <c r="H10" s="19" t="s">
        <v>53</v>
      </c>
      <c r="I10" s="26" t="s">
        <v>88</v>
      </c>
      <c r="J10" s="37">
        <f>(42.84/3600*E10/C10)*1.13</f>
        <v>4.0341000000000002E-2</v>
      </c>
      <c r="K10" s="37"/>
      <c r="L10" s="40" t="s">
        <v>111</v>
      </c>
      <c r="M10" s="20">
        <v>0.25</v>
      </c>
      <c r="N10" s="16">
        <v>0.25</v>
      </c>
      <c r="O10" s="19" t="s">
        <v>54</v>
      </c>
      <c r="P10" s="16" t="s">
        <v>97</v>
      </c>
      <c r="Q10" s="21">
        <v>1</v>
      </c>
      <c r="R10" s="16"/>
      <c r="S10" s="16"/>
      <c r="T10" s="16"/>
      <c r="U10" s="16"/>
      <c r="V10" s="16" t="s">
        <v>109</v>
      </c>
      <c r="W10" s="22">
        <v>43966</v>
      </c>
      <c r="X10" s="16">
        <v>10000</v>
      </c>
      <c r="Y10" s="23"/>
    </row>
    <row r="11" spans="1:25" s="24" customFormat="1" ht="24" customHeight="1">
      <c r="A11" s="14">
        <v>10</v>
      </c>
      <c r="B11" s="15" t="s">
        <v>71</v>
      </c>
      <c r="C11" s="16">
        <v>4</v>
      </c>
      <c r="D11" s="17" t="s">
        <v>72</v>
      </c>
      <c r="E11" s="16">
        <v>30</v>
      </c>
      <c r="F11" s="18" t="s">
        <v>51</v>
      </c>
      <c r="G11" s="16" t="s">
        <v>52</v>
      </c>
      <c r="H11" s="19" t="s">
        <v>73</v>
      </c>
      <c r="I11" s="26" t="s">
        <v>74</v>
      </c>
      <c r="J11" s="37">
        <f>(55.28/3600*E11/C11)*1.13</f>
        <v>0.13013833333333333</v>
      </c>
      <c r="K11" s="37" t="s">
        <v>114</v>
      </c>
      <c r="L11" s="37"/>
      <c r="M11" s="20">
        <v>1.72</v>
      </c>
      <c r="N11" s="16">
        <v>1.75</v>
      </c>
      <c r="O11" s="19" t="s">
        <v>75</v>
      </c>
      <c r="P11" s="16" t="s">
        <v>98</v>
      </c>
      <c r="Q11" s="21">
        <v>1</v>
      </c>
      <c r="R11" s="16"/>
      <c r="S11" s="16"/>
      <c r="T11" s="16"/>
      <c r="U11" s="16"/>
      <c r="V11" s="19" t="s">
        <v>110</v>
      </c>
      <c r="W11" s="22">
        <v>43966</v>
      </c>
      <c r="X11" s="16">
        <v>10000</v>
      </c>
      <c r="Y11" s="23"/>
    </row>
    <row r="12" spans="1:25" s="24" customFormat="1" ht="24" customHeight="1">
      <c r="A12" s="14">
        <v>11</v>
      </c>
      <c r="B12" s="15" t="s">
        <v>55</v>
      </c>
      <c r="C12" s="16">
        <v>4</v>
      </c>
      <c r="D12" s="17" t="s">
        <v>56</v>
      </c>
      <c r="E12" s="16">
        <v>27</v>
      </c>
      <c r="F12" s="25" t="s">
        <v>57</v>
      </c>
      <c r="G12" s="19" t="s">
        <v>58</v>
      </c>
      <c r="H12" s="19" t="s">
        <v>59</v>
      </c>
      <c r="I12" s="26" t="s">
        <v>89</v>
      </c>
      <c r="J12" s="37">
        <f>(52.02/3600*E12/C12)*1.13</f>
        <v>0.11021737500000001</v>
      </c>
      <c r="K12" s="37" t="s">
        <v>114</v>
      </c>
      <c r="L12" s="37"/>
      <c r="M12" s="20">
        <v>1.1599999999999999</v>
      </c>
      <c r="N12" s="16">
        <v>2.34</v>
      </c>
      <c r="O12" s="19" t="s">
        <v>54</v>
      </c>
      <c r="P12" s="16" t="s">
        <v>99</v>
      </c>
      <c r="Q12" s="21">
        <v>1</v>
      </c>
      <c r="R12" s="16"/>
      <c r="S12" s="16"/>
      <c r="T12" s="16"/>
      <c r="U12" s="16"/>
      <c r="V12" s="16" t="s">
        <v>109</v>
      </c>
      <c r="W12" s="22">
        <v>43963</v>
      </c>
      <c r="X12" s="16">
        <v>25000</v>
      </c>
      <c r="Y12" s="23"/>
    </row>
    <row r="13" spans="1:25" s="24" customFormat="1" ht="24" customHeight="1">
      <c r="A13" s="14">
        <v>12</v>
      </c>
      <c r="B13" s="39" t="s">
        <v>63</v>
      </c>
      <c r="C13" s="16">
        <v>8</v>
      </c>
      <c r="D13" s="17" t="s">
        <v>64</v>
      </c>
      <c r="E13" s="16">
        <v>26</v>
      </c>
      <c r="F13" s="18" t="s">
        <v>24</v>
      </c>
      <c r="G13" s="16" t="s">
        <v>83</v>
      </c>
      <c r="H13" s="19" t="s">
        <v>65</v>
      </c>
      <c r="I13" s="26" t="s">
        <v>66</v>
      </c>
      <c r="J13" s="37">
        <f>(48.96/3600*E13/C13)*1.13</f>
        <v>4.9945999999999997E-2</v>
      </c>
      <c r="K13" s="37"/>
      <c r="L13" s="40" t="s">
        <v>111</v>
      </c>
      <c r="M13" s="20">
        <v>0.36</v>
      </c>
      <c r="N13" s="16">
        <v>2.4700000000000002</v>
      </c>
      <c r="O13" s="19" t="s">
        <v>67</v>
      </c>
      <c r="P13" s="16" t="s">
        <v>100</v>
      </c>
      <c r="Q13" s="21">
        <v>1</v>
      </c>
      <c r="R13" s="16"/>
      <c r="S13" s="16"/>
      <c r="T13" s="16"/>
      <c r="U13" s="16"/>
      <c r="V13" s="16" t="s">
        <v>109</v>
      </c>
      <c r="W13" s="22">
        <v>43963</v>
      </c>
      <c r="X13" s="16">
        <v>25000</v>
      </c>
      <c r="Y13" s="23"/>
    </row>
    <row r="14" spans="1:25" s="24" customFormat="1" ht="24" customHeight="1">
      <c r="A14" s="14"/>
      <c r="B14" s="15"/>
      <c r="C14" s="16"/>
      <c r="D14" s="17"/>
      <c r="E14" s="16"/>
      <c r="F14" s="18"/>
      <c r="G14" s="16"/>
      <c r="H14" s="19"/>
      <c r="I14" s="26"/>
      <c r="J14" s="26"/>
      <c r="K14" s="26"/>
      <c r="L14" s="26"/>
      <c r="M14" s="20"/>
      <c r="N14" s="16"/>
      <c r="O14" s="19"/>
      <c r="P14" s="16"/>
      <c r="Q14" s="21"/>
      <c r="R14" s="16"/>
      <c r="S14" s="16"/>
      <c r="T14" s="16"/>
      <c r="U14" s="16"/>
      <c r="V14" s="16"/>
      <c r="W14" s="22"/>
      <c r="X14" s="16"/>
      <c r="Y14" s="23"/>
    </row>
    <row r="15" spans="1:25" ht="24" customHeight="1">
      <c r="A15" s="6"/>
      <c r="B15" s="8"/>
      <c r="C15" s="1"/>
      <c r="D15" s="2"/>
      <c r="E15" s="1"/>
      <c r="F15" s="10"/>
      <c r="G15" s="1"/>
      <c r="H15" s="3"/>
      <c r="I15" s="27"/>
      <c r="J15" s="27"/>
      <c r="K15" s="27"/>
      <c r="L15" s="27"/>
      <c r="M15" s="13"/>
      <c r="N15" s="1"/>
      <c r="O15" s="3"/>
      <c r="P15" s="1"/>
      <c r="Q15" s="12"/>
      <c r="R15" s="1"/>
      <c r="S15" s="1"/>
      <c r="T15" s="1"/>
      <c r="U15" s="1"/>
      <c r="V15" s="1"/>
      <c r="W15" s="5"/>
      <c r="X15" s="1"/>
      <c r="Y15" s="4"/>
    </row>
    <row r="16" spans="1:25" ht="24" customHeight="1">
      <c r="A16" s="6"/>
      <c r="B16" s="8"/>
      <c r="C16" s="1"/>
      <c r="D16" s="2"/>
      <c r="E16" s="1"/>
      <c r="F16" s="10"/>
      <c r="G16" s="1"/>
      <c r="H16" s="3"/>
      <c r="I16" s="27"/>
      <c r="J16" s="27"/>
      <c r="K16" s="27"/>
      <c r="L16" s="27"/>
      <c r="M16" s="13"/>
      <c r="N16" s="1"/>
      <c r="O16" s="3"/>
      <c r="P16" s="1"/>
      <c r="Q16" s="12"/>
      <c r="R16" s="1"/>
      <c r="S16" s="1"/>
      <c r="T16" s="1"/>
      <c r="U16" s="1"/>
      <c r="V16" s="1"/>
      <c r="W16" s="5"/>
      <c r="X16" s="1"/>
      <c r="Y16" s="4"/>
    </row>
    <row r="17" spans="1:25" ht="24" customHeight="1">
      <c r="A17" s="6"/>
      <c r="B17" s="8"/>
      <c r="C17" s="1"/>
      <c r="D17" s="2"/>
      <c r="E17" s="1"/>
      <c r="F17" s="10"/>
      <c r="G17" s="1"/>
      <c r="H17" s="3"/>
      <c r="I17" s="27"/>
      <c r="J17" s="27"/>
      <c r="K17" s="27"/>
      <c r="L17" s="27"/>
      <c r="M17" s="13"/>
      <c r="N17" s="1"/>
      <c r="O17" s="3"/>
      <c r="P17" s="1"/>
      <c r="Q17" s="12"/>
      <c r="R17" s="1"/>
      <c r="S17" s="1"/>
      <c r="T17" s="1"/>
      <c r="U17" s="1"/>
      <c r="V17" s="1"/>
      <c r="W17" s="5"/>
      <c r="X17" s="1"/>
      <c r="Y17" s="4"/>
    </row>
    <row r="18" spans="1:25" ht="24" customHeight="1">
      <c r="A18" s="6"/>
      <c r="B18" s="8"/>
      <c r="C18" s="1"/>
      <c r="D18" s="2"/>
      <c r="E18" s="1"/>
      <c r="F18" s="10"/>
      <c r="G18" s="1"/>
      <c r="H18" s="3"/>
      <c r="I18" s="27"/>
      <c r="J18" s="27"/>
      <c r="K18" s="27"/>
      <c r="L18" s="27"/>
      <c r="M18" s="13"/>
      <c r="N18" s="1"/>
      <c r="O18" s="3"/>
      <c r="P18" s="1"/>
      <c r="Q18" s="12"/>
      <c r="R18" s="1"/>
      <c r="S18" s="1"/>
      <c r="T18" s="1"/>
      <c r="U18" s="1"/>
      <c r="V18" s="1"/>
      <c r="W18" s="5"/>
      <c r="X18" s="1"/>
      <c r="Y18" s="4"/>
    </row>
    <row r="19" spans="1:25" ht="24" customHeight="1">
      <c r="A19" s="6"/>
      <c r="B19" s="8"/>
      <c r="C19" s="1"/>
      <c r="D19" s="2"/>
      <c r="E19" s="1"/>
      <c r="F19" s="10"/>
      <c r="G19" s="1"/>
      <c r="H19" s="3"/>
      <c r="I19" s="27"/>
      <c r="J19" s="27"/>
      <c r="K19" s="27"/>
      <c r="L19" s="27"/>
      <c r="M19" s="13"/>
      <c r="N19" s="1"/>
      <c r="O19" s="3"/>
      <c r="P19" s="1"/>
      <c r="Q19" s="12"/>
      <c r="R19" s="1"/>
      <c r="S19" s="1"/>
      <c r="T19" s="1"/>
      <c r="U19" s="1"/>
      <c r="V19" s="1"/>
      <c r="W19" s="5"/>
      <c r="X19" s="1"/>
      <c r="Y19" s="4"/>
    </row>
    <row r="20" spans="1:25" ht="24" customHeight="1">
      <c r="A20" s="6"/>
      <c r="B20" s="8"/>
      <c r="C20" s="1"/>
      <c r="D20" s="2"/>
      <c r="E20" s="1"/>
      <c r="F20" s="10"/>
      <c r="G20" s="1"/>
      <c r="H20" s="3"/>
      <c r="I20" s="27"/>
      <c r="J20" s="27"/>
      <c r="K20" s="27"/>
      <c r="L20" s="27"/>
      <c r="M20" s="13"/>
      <c r="N20" s="1"/>
      <c r="O20" s="3"/>
      <c r="P20" s="1"/>
      <c r="Q20" s="12"/>
      <c r="R20" s="1"/>
      <c r="S20" s="1"/>
      <c r="T20" s="1"/>
      <c r="U20" s="1"/>
      <c r="V20" s="1"/>
      <c r="W20" s="5"/>
      <c r="X20" s="1"/>
      <c r="Y20" s="4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2" type="noConversion"/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2" workbookViewId="0">
      <selection activeCell="E51" sqref="E51"/>
    </sheetView>
  </sheetViews>
  <sheetFormatPr defaultRowHeight="14.25"/>
  <sheetData/>
  <phoneticPr fontId="2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众鹰 20.5.11</vt:lpstr>
      <vt:lpstr>回生管邮件</vt:lpstr>
      <vt:lpstr>众鹰回复邮件-单价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2020-05-30T00:23:24Z</dcterms:modified>
</cp:coreProperties>
</file>